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drawings/drawing6.xml" ContentType="application/vnd.openxmlformats-officedocument.drawingml.chartshapes+xml"/>
  <Override PartName="/xl/drawings/drawing26.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9.xml" ContentType="application/vnd.openxmlformats-officedocument.spreadsheetml.worksheet+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heets/sheet1.xml" ContentType="application/vnd.openxmlformats-officedocument.spreadsheetml.chartsheet+xml"/>
  <Override PartName="/xl/worksheets/sheet5.xml" ContentType="application/vnd.openxmlformats-officedocument.spreadsheetml.worksheet+xml"/>
  <Override PartName="/xl/drawings/drawing37.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12.xml" ContentType="application/vnd.openxmlformats-officedocument.drawing+xml"/>
  <Override PartName="/xl/styles.xml" ContentType="application/vnd.openxmlformats-officedocument.spreadsheetml.styles+xml"/>
  <Override PartName="/xl/drawings/drawing11.xml" ContentType="application/vnd.openxmlformats-officedocument.drawing+xml"/>
  <Override PartName="/xl/theme/theme1.xml" ContentType="application/vnd.openxmlformats-officedocument.theme+xml"/>
  <Override PartName="/xl/drawings/drawing13.xml" ContentType="application/vnd.openxmlformats-officedocument.drawing+xml"/>
  <Override PartName="/xl/worksheets/sheet31.xml" ContentType="application/vnd.openxmlformats-officedocument.spreadsheetml.worksheet+xml"/>
  <Override PartName="/xl/drawings/drawing16.xml" ContentType="application/vnd.openxmlformats-officedocument.drawing+xml"/>
  <Override PartName="/xl/worksheets/sheet29.xml" ContentType="application/vnd.openxmlformats-officedocument.spreadsheetml.worksheet+xml"/>
  <Override PartName="/xl/drawings/drawing15.xml" ContentType="application/vnd.openxmlformats-officedocument.drawing+xml"/>
  <Override PartName="/xl/worksheets/sheet30.xml" ContentType="application/vnd.openxmlformats-officedocument.spreadsheetml.worksheet+xml"/>
  <Override PartName="/xl/drawings/drawing14.xml" ContentType="application/vnd.openxmlformats-officedocument.drawing+xml"/>
  <Override PartName="/xl/sharedStrings.xml" ContentType="application/vnd.openxmlformats-officedocument.spreadsheetml.sharedStrings+xml"/>
  <Override PartName="/xl/drawings/drawing10.xml" ContentType="application/vnd.openxmlformats-officedocument.drawing+xml"/>
  <Override PartName="/xl/drawings/drawing27.xml" ContentType="application/vnd.openxmlformats-officedocument.drawing+xml"/>
  <Override PartName="/xl/worksheets/sheet8.xml" ContentType="application/vnd.openxmlformats-officedocument.spreadsheetml.worksheet+xml"/>
  <Override PartName="/xl/charts/chart1.xml" ContentType="application/vnd.openxmlformats-officedocument.drawingml.chart+xml"/>
  <Override PartName="/xl/drawings/drawing5.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1.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15.xml" ContentType="application/vnd.openxmlformats-officedocument.spreadsheetml.worksheet+xml"/>
  <Override PartName="/xl/drawings/drawing24.xml" ContentType="application/vnd.openxmlformats-officedocument.drawing+xml"/>
  <Override PartName="/xl/worksheets/sheet16.xml" ContentType="application/vnd.openxmlformats-officedocument.spreadsheetml.worksheet+xml"/>
  <Override PartName="/xl/worksheets/sheet17.xml" ContentType="application/vnd.openxmlformats-officedocument.spreadsheetml.worksheet+xml"/>
  <Override PartName="/xl/worksheets/sheet7.xml" ContentType="application/vnd.openxmlformats-officedocument.spreadsheetml.worksheet+xml"/>
  <Override PartName="/xl/worksheets/sheet18.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25.xml" ContentType="application/vnd.openxmlformats-officedocument.drawing+xml"/>
  <Override PartName="/xl/worksheets/sheet10.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charts/chart3.xml" ContentType="application/vnd.openxmlformats-officedocument.drawingml.chart+xml"/>
  <Override PartName="/xl/worksheets/sheet12.xml" ContentType="application/vnd.openxmlformats-officedocument.spreadsheetml.worksheet+xml"/>
  <Override PartName="/xl/drawings/drawing17.xml" ContentType="application/vnd.openxmlformats-officedocument.drawing+xml"/>
  <Override PartName="/xl/charts/chart2.xml" ContentType="application/vnd.openxmlformats-officedocument.drawingml.chart+xml"/>
  <Override PartName="/xl/worksheets/sheet19.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drawings/drawing19.xml" ContentType="application/vnd.openxmlformats-officedocument.drawing+xml"/>
  <Override PartName="/xl/worksheets/sheet26.xml" ContentType="application/vnd.openxmlformats-officedocument.spreadsheetml.worksheet+xml"/>
  <Override PartName="/xl/drawings/drawing18.xml" ContentType="application/vnd.openxmlformats-officedocument.drawing+xml"/>
  <Override PartName="/xl/drawings/drawing22.xml" ContentType="application/vnd.openxmlformats-officedocument.drawing+xml"/>
  <Override PartName="/xl/worksheets/sheet23.xml" ContentType="application/vnd.openxmlformats-officedocument.spreadsheetml.worksheet+xml"/>
  <Override PartName="/xl/drawings/drawing20.xml" ContentType="application/vnd.openxmlformats-officedocument.drawing+xml"/>
  <Override PartName="/xl/chartsheets/sheet2.xml" ContentType="application/vnd.openxmlformats-officedocument.spreadsheetml.chartsheet+xml"/>
  <Override PartName="/xl/worksheets/sheet20.xml" ContentType="application/vnd.openxmlformats-officedocument.spreadsheetml.worksheet+xml"/>
  <Override PartName="/xl/worksheets/sheet22.xml" ContentType="application/vnd.openxmlformats-officedocument.spreadsheetml.worksheet+xml"/>
  <Override PartName="/xl/chartsheets/sheet3.xml" ContentType="application/vnd.openxmlformats-officedocument.spreadsheetml.chartsheet+xml"/>
  <Override PartName="/xl/drawings/drawing21.xml" ContentType="application/vnd.openxmlformats-officedocument.drawing+xml"/>
  <Override PartName="/xl/worksheets/sheet2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890" windowWidth="12240" windowHeight="4950" tabRatio="827" firstSheet="2" activeTab="26"/>
  </bookViews>
  <sheets>
    <sheet name="Cover" sheetId="59" r:id="rId1"/>
    <sheet name="التقديم" sheetId="58" r:id="rId2"/>
    <sheet name="219" sheetId="39" r:id="rId3"/>
    <sheet name="220" sheetId="13" r:id="rId4"/>
    <sheet name="GR-48" sheetId="52" r:id="rId5"/>
    <sheet name="221" sheetId="86" r:id="rId6"/>
    <sheet name="222" sheetId="84" r:id="rId7"/>
    <sheet name="223" sheetId="85" r:id="rId8"/>
    <sheet name="224" sheetId="87" r:id="rId9"/>
    <sheet name="GR-49" sheetId="78" r:id="rId10"/>
    <sheet name="225" sheetId="79" r:id="rId11"/>
    <sheet name="226" sheetId="82" r:id="rId12"/>
    <sheet name="227" sheetId="83" r:id="rId13"/>
    <sheet name="228" sheetId="12" r:id="rId14"/>
    <sheet name="229" sheetId="11" r:id="rId15"/>
    <sheet name="230" sheetId="34" r:id="rId16"/>
    <sheet name="231" sheetId="21" r:id="rId17"/>
    <sheet name="232" sheetId="75" r:id="rId18"/>
    <sheet name="233" sheetId="10" r:id="rId19"/>
    <sheet name="234" sheetId="9" r:id="rId20"/>
    <sheet name="GR-50" sheetId="96" r:id="rId21"/>
    <sheet name="235" sheetId="5" r:id="rId22"/>
    <sheet name="Gr-51" sheetId="43" r:id="rId23"/>
    <sheet name="236" sheetId="74" r:id="rId24"/>
    <sheet name="2014_20" sheetId="88" state="hidden" r:id="rId25"/>
    <sheet name="237" sheetId="91" r:id="rId26"/>
    <sheet name="238" sheetId="89" r:id="rId27"/>
    <sheet name="239" sheetId="92" r:id="rId28"/>
    <sheet name="240" sheetId="68" r:id="rId29"/>
    <sheet name="241" sheetId="29" r:id="rId30"/>
    <sheet name="242" sheetId="69" r:id="rId31"/>
    <sheet name="243" sheetId="93" r:id="rId32"/>
    <sheet name="GR-52" sheetId="94" r:id="rId33"/>
    <sheet name="2014" sheetId="90" state="hidden" r:id="rId34"/>
  </sheets>
  <definedNames>
    <definedName name="_xlnm.Print_Area" localSheetId="33">'2014'!$A$1:$E$21</definedName>
    <definedName name="_xlnm.Print_Area" localSheetId="24">'2014_20'!$A$1:$G$23</definedName>
    <definedName name="_xlnm.Print_Area" localSheetId="2">'219'!$A$1:$I$19</definedName>
    <definedName name="_xlnm.Print_Area" localSheetId="3">'220'!$A$1:$N$18</definedName>
    <definedName name="_xlnm.Print_Area" localSheetId="5">'221'!$A$1:$J$21</definedName>
    <definedName name="_xlnm.Print_Area" localSheetId="6">'222'!$A$1:$L$31</definedName>
    <definedName name="_xlnm.Print_Area" localSheetId="7">'223'!$A$1:$L$31</definedName>
    <definedName name="_xlnm.Print_Area" localSheetId="8">'224'!$A$1:$L$31</definedName>
    <definedName name="_xlnm.Print_Area" localSheetId="10">'225'!$A$1:$I$15</definedName>
    <definedName name="_xlnm.Print_Area" localSheetId="11">'226'!$A$1:$I$15</definedName>
    <definedName name="_xlnm.Print_Area" localSheetId="12">'227'!$A$1:$I$15</definedName>
    <definedName name="_xlnm.Print_Area" localSheetId="13">'228'!$A$1:$F$14</definedName>
    <definedName name="_xlnm.Print_Area" localSheetId="14">'229'!$A$1:$I$43</definedName>
    <definedName name="_xlnm.Print_Area" localSheetId="15">'230'!$A$1:$I$51</definedName>
    <definedName name="_xlnm.Print_Area" localSheetId="16">'231'!$A$1:$I$13</definedName>
    <definedName name="_xlnm.Print_Area" localSheetId="17">'232'!$A$1:$H$19</definedName>
    <definedName name="_xlnm.Print_Area" localSheetId="18">'233'!$A$1:$L$26</definedName>
    <definedName name="_xlnm.Print_Area" localSheetId="19">'234'!$A$1:$U$22</definedName>
    <definedName name="_xlnm.Print_Area" localSheetId="21">'235'!$A$1:$G$23</definedName>
    <definedName name="_xlnm.Print_Area" localSheetId="23">'236'!$A$1:$M$11</definedName>
    <definedName name="_xlnm.Print_Area" localSheetId="25">'237'!$A$1:$E$22</definedName>
    <definedName name="_xlnm.Print_Area" localSheetId="26">'238'!$A$1:$F$21</definedName>
    <definedName name="_xlnm.Print_Area" localSheetId="27">'239'!$A$1:$D$20</definedName>
    <definedName name="_xlnm.Print_Area" localSheetId="28">'240'!$A$1:$J$35</definedName>
    <definedName name="_xlnm.Print_Area" localSheetId="29">'241'!$A$1:$K$20</definedName>
    <definedName name="_xlnm.Print_Area" localSheetId="30">'242'!$A$1:$H$21</definedName>
    <definedName name="_xlnm.Print_Area" localSheetId="31">'243'!$A$1:$F$23</definedName>
    <definedName name="_xlnm.Print_Area" localSheetId="0">Cover!$A$1:$G$18</definedName>
    <definedName name="_xlnm.Print_Area" localSheetId="9">'GR-49'!$A$1:$X$47</definedName>
    <definedName name="_xlnm.Print_Area" localSheetId="32">'GR-52'!$A$1:$L$64</definedName>
    <definedName name="_xlnm.Print_Area" localSheetId="1">التقديم!$A$1:$C$15</definedName>
  </definedNames>
  <calcPr calcId="145621"/>
</workbook>
</file>

<file path=xl/calcChain.xml><?xml version="1.0" encoding="utf-8"?>
<calcChain xmlns="http://schemas.openxmlformats.org/spreadsheetml/2006/main">
  <c r="E32" i="68" l="1"/>
  <c r="D32" i="68"/>
  <c r="C32" i="68"/>
  <c r="H31" i="68"/>
  <c r="G31" i="68"/>
  <c r="H30" i="68"/>
  <c r="H32" i="68" s="1"/>
  <c r="H26" i="68"/>
  <c r="G26" i="68"/>
  <c r="G32" i="68" s="1"/>
  <c r="H25" i="68"/>
  <c r="G25" i="68"/>
  <c r="H20" i="68"/>
  <c r="H17" i="68"/>
  <c r="G17" i="68"/>
  <c r="F17" i="68"/>
  <c r="F32" i="68" s="1"/>
  <c r="E17" i="68"/>
  <c r="D17" i="68"/>
  <c r="C17" i="68"/>
  <c r="H16" i="68"/>
  <c r="G16" i="68"/>
  <c r="H10" i="68"/>
  <c r="M15" i="13" l="1"/>
  <c r="G15" i="13"/>
  <c r="L15" i="13"/>
  <c r="F15" i="13"/>
  <c r="G40" i="11" l="1"/>
  <c r="E40" i="11"/>
  <c r="C40" i="11"/>
  <c r="D41" i="11"/>
  <c r="C41" i="11"/>
  <c r="D40" i="11"/>
  <c r="B27" i="9" l="1"/>
  <c r="C27" i="9"/>
  <c r="D27" i="9"/>
  <c r="E27" i="9"/>
  <c r="F27" i="9"/>
  <c r="G27" i="9"/>
  <c r="B28" i="9"/>
  <c r="C28" i="9"/>
  <c r="D28" i="9"/>
  <c r="E28" i="9"/>
  <c r="F28" i="9"/>
  <c r="G28" i="9"/>
  <c r="B29" i="9"/>
  <c r="C29" i="9"/>
  <c r="D29" i="9"/>
  <c r="E29" i="9"/>
  <c r="F29" i="9"/>
  <c r="G29" i="9"/>
  <c r="B30" i="9"/>
  <c r="C30" i="9"/>
  <c r="D30" i="9"/>
  <c r="E30" i="9"/>
  <c r="F30" i="9"/>
  <c r="G30" i="9"/>
  <c r="B31" i="9"/>
  <c r="C31" i="9"/>
  <c r="D31" i="9"/>
  <c r="E31" i="9"/>
  <c r="F31" i="9"/>
  <c r="G31" i="9"/>
  <c r="B32" i="9"/>
  <c r="C32" i="9"/>
  <c r="D32" i="9"/>
  <c r="E32" i="9"/>
  <c r="F32" i="9"/>
  <c r="G32" i="9"/>
  <c r="B33" i="9"/>
  <c r="C33" i="9"/>
  <c r="D33" i="9"/>
  <c r="E33" i="9"/>
  <c r="F33" i="9"/>
  <c r="G33" i="9"/>
  <c r="B34" i="9"/>
  <c r="C34" i="9"/>
  <c r="D34" i="9"/>
  <c r="E34" i="9"/>
  <c r="F34" i="9"/>
  <c r="G34" i="9"/>
  <c r="B35" i="9"/>
  <c r="C35" i="9"/>
  <c r="D35" i="9"/>
  <c r="E35" i="9"/>
  <c r="F35" i="9"/>
  <c r="G35" i="9"/>
  <c r="B36" i="9"/>
  <c r="C36" i="9"/>
  <c r="D36" i="9"/>
  <c r="E36" i="9"/>
  <c r="F36" i="9"/>
  <c r="G36" i="9"/>
  <c r="G26" i="9"/>
  <c r="F26" i="9"/>
  <c r="E26" i="9"/>
  <c r="D26" i="9"/>
  <c r="C26" i="9"/>
  <c r="B26" i="9"/>
  <c r="H14" i="83"/>
  <c r="H13" i="83"/>
  <c r="H12" i="83"/>
  <c r="H11" i="83"/>
  <c r="H10" i="83"/>
  <c r="H14" i="82"/>
  <c r="H13" i="82"/>
  <c r="H12" i="82"/>
  <c r="H11" i="82"/>
  <c r="H10" i="82"/>
  <c r="H11" i="79"/>
  <c r="H12" i="79"/>
  <c r="H13" i="79"/>
  <c r="H14" i="79"/>
  <c r="H10" i="79"/>
  <c r="C20" i="9" l="1"/>
  <c r="D20" i="9"/>
  <c r="E20" i="9"/>
  <c r="F20" i="9"/>
  <c r="G20" i="9"/>
  <c r="H20" i="9"/>
  <c r="I20" i="9"/>
  <c r="J20" i="9"/>
  <c r="K20" i="9"/>
  <c r="L20" i="9"/>
  <c r="M20" i="9"/>
  <c r="N20" i="9"/>
  <c r="O20" i="9"/>
  <c r="P20" i="9"/>
  <c r="Q20" i="9"/>
  <c r="R20" i="9"/>
  <c r="S20" i="9"/>
  <c r="B20" i="9"/>
  <c r="M17" i="9"/>
  <c r="M18" i="9"/>
  <c r="P18" i="9"/>
  <c r="S18" i="9"/>
  <c r="S17" i="9"/>
  <c r="S16" i="9"/>
  <c r="S15" i="9"/>
  <c r="S14" i="9"/>
  <c r="S13" i="9"/>
  <c r="S12" i="9"/>
  <c r="S11" i="9"/>
  <c r="S10" i="9"/>
  <c r="S9" i="9"/>
  <c r="P17" i="9"/>
  <c r="P16" i="9"/>
  <c r="P15" i="9"/>
  <c r="P14" i="9"/>
  <c r="P13" i="9"/>
  <c r="P12" i="9"/>
  <c r="P11" i="9"/>
  <c r="P10" i="9"/>
  <c r="P9" i="9"/>
  <c r="M16" i="9"/>
  <c r="M15" i="9"/>
  <c r="M14" i="9"/>
  <c r="M13" i="9"/>
  <c r="M12" i="9"/>
  <c r="M11" i="9"/>
  <c r="M10" i="9"/>
  <c r="M9" i="9"/>
  <c r="J17" i="9"/>
  <c r="J16" i="9"/>
  <c r="J15" i="9"/>
  <c r="J14" i="9"/>
  <c r="J13" i="9"/>
  <c r="J12" i="9"/>
  <c r="J11" i="9"/>
  <c r="J10" i="9"/>
  <c r="J9" i="9"/>
  <c r="G17" i="9"/>
  <c r="G16" i="9"/>
  <c r="G15" i="9"/>
  <c r="G14" i="9"/>
  <c r="G13" i="9"/>
  <c r="G12" i="9"/>
  <c r="G11" i="9"/>
  <c r="G10" i="9"/>
  <c r="G9" i="9"/>
  <c r="D10" i="9"/>
  <c r="D11" i="9"/>
  <c r="D12" i="9"/>
  <c r="D13" i="9"/>
  <c r="D14" i="9"/>
  <c r="D15" i="9"/>
  <c r="D16" i="9"/>
  <c r="D17" i="9"/>
  <c r="D9" i="9"/>
  <c r="I15" i="13" l="1"/>
  <c r="J15" i="13"/>
  <c r="K15" i="13"/>
  <c r="H15" i="13"/>
  <c r="B15" i="13"/>
  <c r="C15" i="13"/>
  <c r="D15" i="13"/>
  <c r="E15" i="13"/>
  <c r="D21" i="93" l="1"/>
  <c r="B21" i="93"/>
  <c r="C21" i="93" s="1"/>
  <c r="E20" i="93"/>
  <c r="C20" i="93"/>
  <c r="E19" i="93"/>
  <c r="C19" i="93"/>
  <c r="E18" i="93"/>
  <c r="C18" i="93"/>
  <c r="E17" i="93"/>
  <c r="C17" i="93"/>
  <c r="E16" i="93"/>
  <c r="C16" i="93"/>
  <c r="E15" i="93"/>
  <c r="C15" i="93"/>
  <c r="E14" i="93"/>
  <c r="C14" i="93"/>
  <c r="E13" i="93"/>
  <c r="C13" i="93"/>
  <c r="E12" i="93"/>
  <c r="C12" i="93"/>
  <c r="E11" i="93"/>
  <c r="C11" i="93"/>
  <c r="E10" i="93"/>
  <c r="C10" i="93"/>
  <c r="E9" i="93"/>
  <c r="C9" i="93"/>
  <c r="E21" i="93" l="1"/>
  <c r="G9" i="69"/>
  <c r="S19" i="9" l="1"/>
  <c r="F22" i="5"/>
  <c r="E22" i="5"/>
  <c r="C48" i="34" l="1"/>
  <c r="H11" i="21" l="1"/>
  <c r="F40" i="11" l="1"/>
  <c r="D48" i="34"/>
  <c r="E48" i="34"/>
  <c r="F48" i="34"/>
  <c r="G48" i="34"/>
  <c r="D49" i="34"/>
  <c r="E49" i="34"/>
  <c r="F49" i="34"/>
  <c r="G49" i="34"/>
  <c r="C49" i="34"/>
  <c r="F41" i="11"/>
  <c r="G41" i="11"/>
  <c r="E41" i="11"/>
  <c r="C11" i="21" l="1"/>
  <c r="D11" i="21"/>
  <c r="E11" i="21"/>
  <c r="F11" i="21"/>
  <c r="G11" i="21"/>
  <c r="B11" i="21"/>
  <c r="G18" i="39" l="1"/>
  <c r="D18" i="39"/>
  <c r="E18" i="39"/>
  <c r="F18" i="39"/>
  <c r="H18" i="39"/>
  <c r="C18" i="39"/>
  <c r="B11" i="39"/>
  <c r="B18" i="39" s="1"/>
  <c r="B12" i="39"/>
  <c r="B13" i="39"/>
  <c r="B14" i="39"/>
  <c r="B15" i="39"/>
  <c r="B16" i="39"/>
  <c r="B17" i="39"/>
  <c r="B10" i="39"/>
  <c r="B17" i="75" l="1"/>
  <c r="C17" i="75" l="1"/>
  <c r="D17" i="75"/>
  <c r="E17" i="75"/>
  <c r="F17" i="75"/>
  <c r="G17" i="75"/>
  <c r="J16" i="10"/>
  <c r="I16" i="10"/>
  <c r="H16" i="10"/>
  <c r="G16" i="10"/>
  <c r="F16" i="10"/>
  <c r="E16" i="10"/>
  <c r="D16" i="10"/>
  <c r="C16" i="10"/>
  <c r="J8" i="10"/>
  <c r="I8" i="10"/>
  <c r="I23" i="10" s="1"/>
  <c r="H8" i="10"/>
  <c r="G8" i="10"/>
  <c r="G23" i="10" s="1"/>
  <c r="F8" i="10"/>
  <c r="E8" i="10"/>
  <c r="E23" i="10" s="1"/>
  <c r="D8" i="10"/>
  <c r="D23" i="10" s="1"/>
  <c r="C8" i="10"/>
  <c r="C23" i="10" s="1"/>
  <c r="K10" i="74"/>
  <c r="L10" i="74"/>
  <c r="E25" i="12"/>
  <c r="E24" i="12"/>
  <c r="E23" i="12"/>
  <c r="E22" i="12"/>
  <c r="E21" i="12"/>
  <c r="E20" i="12"/>
  <c r="E19" i="12"/>
  <c r="C19" i="12"/>
  <c r="D19" i="12"/>
  <c r="B19" i="12"/>
  <c r="B21" i="12"/>
  <c r="C21" i="12"/>
  <c r="D21" i="12"/>
  <c r="B22" i="12"/>
  <c r="C22" i="12"/>
  <c r="D22" i="12"/>
  <c r="B23" i="12"/>
  <c r="C23" i="12"/>
  <c r="D23" i="12"/>
  <c r="B24" i="12"/>
  <c r="C24" i="12"/>
  <c r="D24" i="12"/>
  <c r="B25" i="12"/>
  <c r="C25" i="12"/>
  <c r="D25" i="12"/>
  <c r="C20" i="12"/>
  <c r="D20" i="12"/>
  <c r="B20" i="12"/>
  <c r="F23" i="10" l="1"/>
  <c r="J23" i="10"/>
  <c r="H23" i="10"/>
</calcChain>
</file>

<file path=xl/sharedStrings.xml><?xml version="1.0" encoding="utf-8"?>
<sst xmlns="http://schemas.openxmlformats.org/spreadsheetml/2006/main" count="1989" uniqueCount="792">
  <si>
    <t>الإحصاءات البيئية</t>
  </si>
  <si>
    <t>البلدية</t>
  </si>
  <si>
    <t>Municipality</t>
  </si>
  <si>
    <t>المجموع</t>
  </si>
  <si>
    <t>Total</t>
  </si>
  <si>
    <t>المياه</t>
  </si>
  <si>
    <t>Water</t>
  </si>
  <si>
    <t>الكهرباء</t>
  </si>
  <si>
    <t>Electricity</t>
  </si>
  <si>
    <t>الصرف الصحي</t>
  </si>
  <si>
    <t xml:space="preserve">Drainage </t>
  </si>
  <si>
    <t>متصل</t>
  </si>
  <si>
    <t>غير متصل</t>
  </si>
  <si>
    <t xml:space="preserve">Not connected </t>
  </si>
  <si>
    <t>Not connected</t>
  </si>
  <si>
    <t>الدوحة</t>
  </si>
  <si>
    <t>الريان</t>
  </si>
  <si>
    <t>الوكرة</t>
  </si>
  <si>
    <t>أم صلال</t>
  </si>
  <si>
    <t>الخور</t>
  </si>
  <si>
    <t>الشمال</t>
  </si>
  <si>
    <t>مسيعيد</t>
  </si>
  <si>
    <t>أنواع المبيدات</t>
  </si>
  <si>
    <t>Type</t>
  </si>
  <si>
    <t>الوحدة</t>
  </si>
  <si>
    <t xml:space="preserve">Unit </t>
  </si>
  <si>
    <t>العدد الكلي المسجل</t>
  </si>
  <si>
    <t>المهددة بالإنقراض</t>
  </si>
  <si>
    <t>Endangered</t>
  </si>
  <si>
    <t>Fungi</t>
  </si>
  <si>
    <t>المحميـــة</t>
  </si>
  <si>
    <t>ذكور</t>
  </si>
  <si>
    <t>إناث</t>
  </si>
  <si>
    <t>الشحانية</t>
  </si>
  <si>
    <t>المسحبية</t>
  </si>
  <si>
    <t>المجمـــــوع</t>
  </si>
  <si>
    <t>السنة</t>
  </si>
  <si>
    <t>عدد السفن</t>
  </si>
  <si>
    <t>No. of boats</t>
  </si>
  <si>
    <t>عدد الصيادين</t>
  </si>
  <si>
    <t>No. of fishermen</t>
  </si>
  <si>
    <t xml:space="preserve">المباني السكنية حسب البلدية والإتصال بالشبكات العامة </t>
  </si>
  <si>
    <t>الفطريات</t>
  </si>
  <si>
    <t xml:space="preserve">connected </t>
  </si>
  <si>
    <t>عدد السفن والصيادين وكمية المصيد</t>
  </si>
  <si>
    <t xml:space="preserve">النوع </t>
  </si>
  <si>
    <t xml:space="preserve">  Doha</t>
  </si>
  <si>
    <t xml:space="preserve">أعداد المها العربي في المحميات المختلفة </t>
  </si>
  <si>
    <t>استهلاك المواد المستنفذة لطبقة الأوزون</t>
  </si>
  <si>
    <t>CONSUMPTION OF OZONE DEPLETING SUBSTANCES</t>
  </si>
  <si>
    <t>Pesticides Type</t>
  </si>
  <si>
    <t>دخان</t>
  </si>
  <si>
    <t>سلوى</t>
  </si>
  <si>
    <t>رأس لفان</t>
  </si>
  <si>
    <t>Mesaieed</t>
  </si>
  <si>
    <t>Ras Laffan</t>
  </si>
  <si>
    <t>Ras Rakn</t>
  </si>
  <si>
    <t>Dukhan</t>
  </si>
  <si>
    <t>Salwa</t>
  </si>
  <si>
    <t>Location</t>
  </si>
  <si>
    <t>الموقع</t>
  </si>
  <si>
    <t>Year</t>
  </si>
  <si>
    <t>رأس ركن</t>
  </si>
  <si>
    <t>نوع السماد</t>
  </si>
  <si>
    <t>مصادر البيانات :</t>
  </si>
  <si>
    <t>Data Resources:</t>
  </si>
  <si>
    <t>سماد عضوي ناعم</t>
  </si>
  <si>
    <t>سماد عضوي خشن</t>
  </si>
  <si>
    <t>سماد دواجن</t>
  </si>
  <si>
    <t>سماد ورقي</t>
  </si>
  <si>
    <t>تراي ملتوكس فورت</t>
  </si>
  <si>
    <t>لتر</t>
  </si>
  <si>
    <t>كجم</t>
  </si>
  <si>
    <t>Albatros</t>
  </si>
  <si>
    <t>Trimiltox Fort</t>
  </si>
  <si>
    <t>Rugby 10 G</t>
  </si>
  <si>
    <t>Match 50 EC</t>
  </si>
  <si>
    <t>-</t>
  </si>
  <si>
    <t>ابامكتين</t>
  </si>
  <si>
    <t>Abamectine</t>
  </si>
  <si>
    <t>ماكسيموس</t>
  </si>
  <si>
    <t>Maximums 5 EC</t>
  </si>
  <si>
    <t>رسكيو</t>
  </si>
  <si>
    <t>ديســييس</t>
  </si>
  <si>
    <t>فونجكلير</t>
  </si>
  <si>
    <t>كلوروثرين</t>
  </si>
  <si>
    <t>ماتش</t>
  </si>
  <si>
    <t>Metaldehyde 5%</t>
  </si>
  <si>
    <t>Resku 41.5 %</t>
  </si>
  <si>
    <t>Fungiclir WP</t>
  </si>
  <si>
    <t>Chlorethrin</t>
  </si>
  <si>
    <t>مبيدات فطرية</t>
  </si>
  <si>
    <t>مساحة المحميات الطبيعية في دولة قطر (البرية والبحرية)</t>
  </si>
  <si>
    <t>المحميات الطبيعية</t>
  </si>
  <si>
    <t>خور العديد</t>
  </si>
  <si>
    <t>رأس أبو فنطاس</t>
  </si>
  <si>
    <t>أم باب</t>
  </si>
  <si>
    <t xml:space="preserve">  Mesaieed</t>
  </si>
  <si>
    <t>Khor Al Odaid</t>
  </si>
  <si>
    <t>Ras Abo Fantas</t>
  </si>
  <si>
    <t>Umm Bab</t>
  </si>
  <si>
    <t>إجمالي المحميات</t>
  </si>
  <si>
    <t>HCFC-22</t>
  </si>
  <si>
    <t>Fungal pesticides</t>
  </si>
  <si>
    <t>مبيدات حشرية
 Pesticides</t>
  </si>
  <si>
    <t xml:space="preserve">مبيدات فطرية 
Fungal pesticides </t>
  </si>
  <si>
    <t>AL Wakra</t>
  </si>
  <si>
    <t>Doha</t>
  </si>
  <si>
    <t>AL Khor</t>
  </si>
  <si>
    <t>ميتالدهيد</t>
  </si>
  <si>
    <t>ركبي</t>
  </si>
  <si>
    <t>بروفينوفوس</t>
  </si>
  <si>
    <t>Rugby 10</t>
  </si>
  <si>
    <t>Ortiva</t>
  </si>
  <si>
    <t>Lambada</t>
  </si>
  <si>
    <t>اورتيفا</t>
  </si>
  <si>
    <t>لمبادا</t>
  </si>
  <si>
    <t>ركبي 10ج</t>
  </si>
  <si>
    <t>مينتوكس فورت WP</t>
  </si>
  <si>
    <t>Mentox forte WP</t>
  </si>
  <si>
    <t>لامبادا ثهالوثرين 5%</t>
  </si>
  <si>
    <t>نيرون EC 500</t>
  </si>
  <si>
    <t>Neron 500 EC</t>
  </si>
  <si>
    <t>أورتيفا  2.5 EC</t>
  </si>
  <si>
    <t>Ortiva 2.5 EC</t>
  </si>
  <si>
    <t>ماتش 50 EC</t>
  </si>
  <si>
    <t>MATCH 50 EC</t>
  </si>
  <si>
    <t>ابامكتين 1.8%</t>
  </si>
  <si>
    <t>Abamectin 1.8%</t>
  </si>
  <si>
    <t>كلوروثرين 55%</t>
  </si>
  <si>
    <t>Chlorcyrin 55%</t>
  </si>
  <si>
    <t>بيتالارف 2.5%</t>
  </si>
  <si>
    <t>Betalarve 2.5%</t>
  </si>
  <si>
    <t>بروفينوفوس 44%</t>
  </si>
  <si>
    <t>Profenofos 44%</t>
  </si>
  <si>
    <t>Shahanyah</t>
  </si>
  <si>
    <t>Mashabyah</t>
  </si>
  <si>
    <t>الوجبة</t>
  </si>
  <si>
    <t>راس لفان</t>
  </si>
  <si>
    <t>الذخيرة</t>
  </si>
  <si>
    <t>Dakhirah</t>
  </si>
  <si>
    <t xml:space="preserve">  AL-Wakra</t>
  </si>
  <si>
    <t xml:space="preserve">  AL-Khor</t>
  </si>
  <si>
    <t>رأس أبوفنطاس</t>
  </si>
  <si>
    <t xml:space="preserve"> - هيئة الأشغال العامة .</t>
  </si>
  <si>
    <t xml:space="preserve"> - Public Works Authority.</t>
  </si>
  <si>
    <t xml:space="preserve">  Khor Al-Odaid</t>
  </si>
  <si>
    <t xml:space="preserve">  Ras Abu-Fontas</t>
  </si>
  <si>
    <t xml:space="preserve">  Dakhirah</t>
  </si>
  <si>
    <t xml:space="preserve">  Ras Laffan</t>
  </si>
  <si>
    <t xml:space="preserve">  Ras Rakn</t>
  </si>
  <si>
    <t xml:space="preserve">  Dukhan</t>
  </si>
  <si>
    <t xml:space="preserve">  Salwa</t>
  </si>
  <si>
    <t>Fine organic manure</t>
  </si>
  <si>
    <t>Rough organic manure</t>
  </si>
  <si>
    <t>Poultry manure</t>
  </si>
  <si>
    <t>Kg</t>
  </si>
  <si>
    <t>Lit</t>
  </si>
  <si>
    <t xml:space="preserve"> الوسيل</t>
  </si>
  <si>
    <t xml:space="preserve"> الشحانية</t>
  </si>
  <si>
    <t xml:space="preserve"> الريم </t>
  </si>
  <si>
    <t xml:space="preserve"> إجمالي مساحة قطر مع الجزر</t>
  </si>
  <si>
    <t>واردات دولة قطر من المبيدات الكيميائية</t>
  </si>
  <si>
    <t>Females</t>
  </si>
  <si>
    <t>Males</t>
  </si>
  <si>
    <t>%</t>
  </si>
  <si>
    <t>(mg/l):milligram per liter</t>
  </si>
  <si>
    <t>(mg/l): مليغرام/ لتر</t>
  </si>
  <si>
    <t>(µg/l): Microgram per liter</t>
  </si>
  <si>
    <t>(µg/l): ميكروغرام/لتر</t>
  </si>
  <si>
    <t>Al Daayen</t>
  </si>
  <si>
    <t>كاراتي</t>
  </si>
  <si>
    <t>Karate</t>
  </si>
  <si>
    <t>بيتالارف</t>
  </si>
  <si>
    <t>Beta Larve 5%</t>
  </si>
  <si>
    <t>البرمائيات</t>
  </si>
  <si>
    <t>اللافقاريات</t>
  </si>
  <si>
    <t>الزواحف</t>
  </si>
  <si>
    <t>الطيور</t>
  </si>
  <si>
    <t>الظعاين</t>
  </si>
  <si>
    <t>مجموع المباني السكنية</t>
  </si>
  <si>
    <t>Total of residental building</t>
  </si>
  <si>
    <t>Amphibians</t>
  </si>
  <si>
    <t>Reptiles</t>
  </si>
  <si>
    <t>Birds</t>
  </si>
  <si>
    <t>الأسماك</t>
  </si>
  <si>
    <t xml:space="preserve"> العريق </t>
  </si>
  <si>
    <t>الرفاع</t>
  </si>
  <si>
    <t>Al Rafa</t>
  </si>
  <si>
    <t>أم العمد</t>
  </si>
  <si>
    <t>Um Alamad</t>
  </si>
  <si>
    <t>أم قرن</t>
  </si>
  <si>
    <t>Um Qarn</t>
  </si>
  <si>
    <t>الصنيع</t>
  </si>
  <si>
    <t>Sunai</t>
  </si>
  <si>
    <t>Beta-cyfluthrin 25 EC</t>
  </si>
  <si>
    <t>Ortis 5%</t>
  </si>
  <si>
    <t>Carbolod 25 EC</t>
  </si>
  <si>
    <t>أورتس 5%</t>
  </si>
  <si>
    <t>كاربولود  EC 25</t>
  </si>
  <si>
    <t>أكتارا WG 25</t>
  </si>
  <si>
    <t>Actara 25 WG</t>
  </si>
  <si>
    <t>Ortus 5%</t>
  </si>
  <si>
    <t>Protected Area</t>
  </si>
  <si>
    <t>NUMBER OF ARABIAN ORYX IN DIFFERENT PROTECTED AREAS</t>
  </si>
  <si>
    <t>Substance</t>
  </si>
  <si>
    <t>المادة</t>
  </si>
  <si>
    <t>QUANTITIES OF FERTILIZERS USED</t>
  </si>
  <si>
    <t>Local catch (metric tons)</t>
  </si>
  <si>
    <t>Protected Natural Areas</t>
  </si>
  <si>
    <t>Marine</t>
  </si>
  <si>
    <r>
      <t>km</t>
    </r>
    <r>
      <rPr>
        <b/>
        <vertAlign val="superscript"/>
        <sz val="10"/>
        <rFont val="Arial"/>
        <family val="2"/>
      </rPr>
      <t>2</t>
    </r>
  </si>
  <si>
    <t>Total area of Qatar (with islands)</t>
  </si>
  <si>
    <t>Al  Ureiq</t>
  </si>
  <si>
    <t>Al Thakhira</t>
  </si>
  <si>
    <t>Al Reem</t>
  </si>
  <si>
    <t>Shahaniyah</t>
  </si>
  <si>
    <t>Al Maszhabiya</t>
  </si>
  <si>
    <t>Lusail</t>
  </si>
  <si>
    <t xml:space="preserve"> الذخيرة</t>
  </si>
  <si>
    <t xml:space="preserve"> خور العديد</t>
  </si>
  <si>
    <t>Total protected areas</t>
  </si>
  <si>
    <t>ND</t>
  </si>
  <si>
    <t>Ras Abu Fontas</t>
  </si>
  <si>
    <t>ND: Not detected</t>
  </si>
  <si>
    <t>ND: غير مكشف عنه</t>
  </si>
  <si>
    <t>COD: Chemical oxygen demand</t>
  </si>
  <si>
    <t>BOD: Biochemical oxygen demand</t>
  </si>
  <si>
    <t>ND: Not detected.</t>
  </si>
  <si>
    <t>ND: غير مكشف عنه.</t>
  </si>
  <si>
    <t>Type of species</t>
  </si>
  <si>
    <t>Total number</t>
  </si>
  <si>
    <t>Terrestrial</t>
  </si>
  <si>
    <t>Plants</t>
  </si>
  <si>
    <t>النباتات</t>
  </si>
  <si>
    <t>Mammals</t>
  </si>
  <si>
    <t>الثدييات</t>
  </si>
  <si>
    <t>Invertebrats</t>
  </si>
  <si>
    <t>Fish</t>
  </si>
  <si>
    <t>Environment Statistics</t>
  </si>
  <si>
    <t>النباتات والكائنات البرية</t>
  </si>
  <si>
    <t xml:space="preserve"> النباتات والكائنات البحريه</t>
  </si>
  <si>
    <t xml:space="preserve">RESIDENTIAL BUILDING BY MUNICIPALITY AND THEIR CONNECTION TO THE PUBLIC 
UTILITIES NETWORKS </t>
  </si>
  <si>
    <r>
      <t xml:space="preserve">بيتا سيفلوثرين  </t>
    </r>
    <r>
      <rPr>
        <b/>
        <sz val="10"/>
        <rFont val="Arial"/>
        <family val="2"/>
      </rPr>
      <t>EC 25</t>
    </r>
  </si>
  <si>
    <r>
      <t xml:space="preserve">كاربولود  </t>
    </r>
    <r>
      <rPr>
        <b/>
        <sz val="10"/>
        <rFont val="Arial"/>
        <family val="2"/>
      </rPr>
      <t>EC 25</t>
    </r>
  </si>
  <si>
    <t>Type of Fertlizer</t>
  </si>
  <si>
    <t>المجموع الكلي</t>
  </si>
  <si>
    <r>
      <t xml:space="preserve">برية
</t>
    </r>
    <r>
      <rPr>
        <b/>
        <sz val="8"/>
        <rFont val="Arial"/>
        <family val="2"/>
      </rPr>
      <t>Land</t>
    </r>
  </si>
  <si>
    <r>
      <t xml:space="preserve">بحرية
</t>
    </r>
    <r>
      <rPr>
        <b/>
        <sz val="8"/>
        <rFont val="Arial"/>
        <family val="2"/>
      </rPr>
      <t>Marine</t>
    </r>
  </si>
  <si>
    <r>
      <t xml:space="preserve">المجموع
</t>
    </r>
    <r>
      <rPr>
        <b/>
        <sz val="8"/>
        <color indexed="8"/>
        <rFont val="Arial"/>
        <family val="2"/>
      </rPr>
      <t>Total</t>
    </r>
  </si>
  <si>
    <t>NUMBER OF BOATS, FISHERMEN AND 
QUANTITY OF LOCAL CATCH</t>
  </si>
  <si>
    <t xml:space="preserve"> NATURAL PROTECTED AREAS IN QATAR 
(LAND &amp; MARINE)</t>
  </si>
  <si>
    <t>الطلب على الأوكسجين البيولوجي</t>
  </si>
  <si>
    <t xml:space="preserve">الطلب على الأوكسجين الكيميائي </t>
  </si>
  <si>
    <t>Al Rayyan</t>
  </si>
  <si>
    <t>Al Wakra</t>
  </si>
  <si>
    <t>Umm Slal</t>
  </si>
  <si>
    <t>Al Shamal</t>
  </si>
  <si>
    <t>Al Khor</t>
  </si>
  <si>
    <t>منظمات نمو
 Growth Regulators</t>
  </si>
  <si>
    <t>Ozone Depleting Potential (metric tons) according to Montreal Protocol</t>
  </si>
  <si>
    <t>Sulfur dioxide (SO₂)</t>
  </si>
  <si>
    <t>Nitrogen dioxide (NO₂)</t>
  </si>
  <si>
    <t>Carbon Monoxide (CO)</t>
  </si>
  <si>
    <t>NA</t>
  </si>
  <si>
    <t>Lambda cyhalothrin 5%</t>
  </si>
  <si>
    <t>Profenofos 50%</t>
  </si>
  <si>
    <t>Fenpyroximate 5%</t>
  </si>
  <si>
    <t>Chlorpyrifos 48%</t>
  </si>
  <si>
    <t>U46</t>
  </si>
  <si>
    <t>Ki-Active 55 EC</t>
  </si>
  <si>
    <t>Korias 10 G</t>
  </si>
  <si>
    <t>Delta Their 2.5% EC</t>
  </si>
  <si>
    <t>Fenpyrolod 5% SC</t>
  </si>
  <si>
    <t>بلندر</t>
  </si>
  <si>
    <t>بروفينوس 50%</t>
  </si>
  <si>
    <t>فنيبروكسميت 5%</t>
  </si>
  <si>
    <t>ميتالدهيد 5%</t>
  </si>
  <si>
    <t>كلوربيريفوس 48%</t>
  </si>
  <si>
    <t>يو 46</t>
  </si>
  <si>
    <t>دلتا أثير 2.5 %</t>
  </si>
  <si>
    <t>كاي اكتف 55 %</t>
  </si>
  <si>
    <t>كورياس 10 %</t>
  </si>
  <si>
    <t>فنبرلود 5%</t>
  </si>
  <si>
    <t>TOTAL</t>
  </si>
  <si>
    <t>Least concern</t>
  </si>
  <si>
    <t>Vulnerable</t>
  </si>
  <si>
    <t>Critically endangered</t>
  </si>
  <si>
    <t>Extinct in the wild</t>
  </si>
  <si>
    <t>Extinct</t>
  </si>
  <si>
    <t>Al Wajbah</t>
  </si>
  <si>
    <t>Umm Thanytain</t>
  </si>
  <si>
    <t>Umm Grebah</t>
  </si>
  <si>
    <t>Umm Al Mawaqa</t>
  </si>
  <si>
    <t>Chlorocyrin 55%</t>
  </si>
  <si>
    <t>Blender</t>
  </si>
  <si>
    <t>Delta-methrin</t>
  </si>
  <si>
    <t>كمية المبيدات المستخدمة في مكافحة آفات النخيل</t>
  </si>
  <si>
    <t>Pesticides (not specified)</t>
  </si>
  <si>
    <t>مبيدات (الصحة العامة)
Pesticides for Public Health</t>
  </si>
  <si>
    <t>مبيدات (حشري)
Insecticides</t>
  </si>
  <si>
    <t>مبيدات (أعشاب)
Herbicides</t>
  </si>
  <si>
    <t>Waste management facility</t>
  </si>
  <si>
    <t>Domestic</t>
  </si>
  <si>
    <t>DSWMC</t>
  </si>
  <si>
    <t>Total Domestic</t>
  </si>
  <si>
    <t>Total Bulky</t>
  </si>
  <si>
    <t>Other</t>
  </si>
  <si>
    <t>Wastes by type</t>
  </si>
  <si>
    <t>Construction</t>
  </si>
  <si>
    <t>Tires</t>
  </si>
  <si>
    <t>مركز إدارة النفايات الصلبة المنزلية</t>
  </si>
  <si>
    <t>إجمالي النفايات المنزلية</t>
  </si>
  <si>
    <t>إجمالي النفايات الضخمة</t>
  </si>
  <si>
    <t>إجمالي الأنواع الأخرى</t>
  </si>
  <si>
    <t>نفايات منزلية</t>
  </si>
  <si>
    <t>أنواع أخرى</t>
  </si>
  <si>
    <t>نفايات البناء</t>
  </si>
  <si>
    <t>الإطارات</t>
  </si>
  <si>
    <t>مرفق إدارة النفايات</t>
  </si>
  <si>
    <t>النفايات حسب النوع</t>
  </si>
  <si>
    <t>Total other</t>
  </si>
  <si>
    <t>Water production, abstraction, losses and uses</t>
  </si>
  <si>
    <t>System volume input (mainly desalinated water) [1]</t>
  </si>
  <si>
    <t>Authorised consumption [3]=[1]-[2]</t>
  </si>
  <si>
    <t>Total abstraction from groundwater [4]=[5]+[6}+[7]+[8]</t>
  </si>
  <si>
    <t>Total re-use of treated sewage effluent [9]=[10]+[11]+[12]</t>
  </si>
  <si>
    <t xml:space="preserve">     of which from agricultural wells [5]</t>
  </si>
  <si>
    <t xml:space="preserve">     of which from municipal wells [6]</t>
  </si>
  <si>
    <t xml:space="preserve">     of which from domestic wells [7]</t>
  </si>
  <si>
    <t xml:space="preserve">     of which from industrial wells [8]</t>
  </si>
  <si>
    <t xml:space="preserve">     of which for irrigation in agriculture [10]</t>
  </si>
  <si>
    <t xml:space="preserve">     of which for irrigation of greenspaces [11]</t>
  </si>
  <si>
    <t xml:space="preserve">     of which for other purposes [12]</t>
  </si>
  <si>
    <t>URBAN WASTEWATER AND GROUNDWATER DRAINAGE</t>
  </si>
  <si>
    <t>Wastewater not collected in sewer and discharged untreated to lagoons</t>
  </si>
  <si>
    <t>Wastewater treated in wastewater treatment plants</t>
  </si>
  <si>
    <t xml:space="preserve">   of which with secondary treatment</t>
  </si>
  <si>
    <t xml:space="preserve">   of which with tertiary treatment</t>
  </si>
  <si>
    <t>Treated sewage effluent (TSE) after treatment</t>
  </si>
  <si>
    <t xml:space="preserve">   for reuse in agriculture</t>
  </si>
  <si>
    <t xml:space="preserve">   for irrigation of green spaces</t>
  </si>
  <si>
    <t xml:space="preserve">   for injection into aquifers</t>
  </si>
  <si>
    <t xml:space="preserve">   discharged to lagoons</t>
  </si>
  <si>
    <t xml:space="preserve">   discharged to the sea</t>
  </si>
  <si>
    <t xml:space="preserve">   for reverse osmosis</t>
  </si>
  <si>
    <t>Groundwater drainage pumped to the sea</t>
  </si>
  <si>
    <t>Data source: Ashghal</t>
  </si>
  <si>
    <r>
      <t>ثنائي أكسيد الكبريت (SO</t>
    </r>
    <r>
      <rPr>
        <b/>
        <vertAlign val="subscript"/>
        <sz val="10"/>
        <rFont val="Arial"/>
        <family val="2"/>
      </rPr>
      <t>2</t>
    </r>
    <r>
      <rPr>
        <b/>
        <sz val="10"/>
        <rFont val="Arial"/>
        <family val="2"/>
      </rPr>
      <t>)</t>
    </r>
  </si>
  <si>
    <r>
      <t>الأوزون عند مستوى الأرض (O</t>
    </r>
    <r>
      <rPr>
        <b/>
        <vertAlign val="subscript"/>
        <sz val="10"/>
        <rFont val="Arial"/>
        <family val="2"/>
      </rPr>
      <t>3</t>
    </r>
    <r>
      <rPr>
        <b/>
        <sz val="10"/>
        <rFont val="Arial"/>
        <family val="2"/>
      </rPr>
      <t>)</t>
    </r>
  </si>
  <si>
    <t>أول أكسيد الكربون (CO)</t>
  </si>
  <si>
    <r>
      <t>جسيمات دقيقة (PM</t>
    </r>
    <r>
      <rPr>
        <b/>
        <vertAlign val="subscript"/>
        <sz val="10"/>
        <rFont val="Arial"/>
        <family val="2"/>
      </rPr>
      <t>10</t>
    </r>
    <r>
      <rPr>
        <b/>
        <sz val="10"/>
        <rFont val="Arial"/>
        <family val="2"/>
      </rPr>
      <t>)</t>
    </r>
  </si>
  <si>
    <r>
      <t>ثنائي أكسيد النيتروجين (NO</t>
    </r>
    <r>
      <rPr>
        <b/>
        <vertAlign val="subscript"/>
        <sz val="10"/>
        <rFont val="Arial"/>
        <family val="2"/>
      </rPr>
      <t>2</t>
    </r>
    <r>
      <rPr>
        <b/>
        <sz val="10"/>
        <rFont val="Arial"/>
        <family val="2"/>
      </rPr>
      <t>)</t>
    </r>
  </si>
  <si>
    <t>المبيدات (غير محدد)</t>
  </si>
  <si>
    <t>منقرض</t>
  </si>
  <si>
    <t>مهدد بشكل حرج</t>
  </si>
  <si>
    <t>منقرض برياً</t>
  </si>
  <si>
    <t>قابل للتهديد</t>
  </si>
  <si>
    <t xml:space="preserve">Near threatened </t>
  </si>
  <si>
    <t>قريب من التهديد</t>
  </si>
  <si>
    <t>غير معتبر</t>
  </si>
  <si>
    <t>المياه العادمة الناتجة عن المناطق الحضرية و تصريف المياه الجوفية</t>
  </si>
  <si>
    <t>المياه العادمة التي تمت معالجتها في محطات معالجة المياه العادمة</t>
  </si>
  <si>
    <t>ري المساحات الخضراء</t>
  </si>
  <si>
    <t>الحقن في الخزانات الجوفية</t>
  </si>
  <si>
    <t>التصريف في البحيرات</t>
  </si>
  <si>
    <t>التصريف في البحر</t>
  </si>
  <si>
    <t>غير معروف الوجهة</t>
  </si>
  <si>
    <t>مصدر البيانات: أشغال</t>
  </si>
  <si>
    <t>ومنها معالجة ثلاثية</t>
  </si>
  <si>
    <t>ومنها معالجة ثانوية</t>
  </si>
  <si>
    <t>منها من الآبار الزراعية [5]</t>
  </si>
  <si>
    <t>منها من الآبار البلدية [6]</t>
  </si>
  <si>
    <t>منها من آبار محلية [7]</t>
  </si>
  <si>
    <t>منها من الآبار الصناعية [8]</t>
  </si>
  <si>
    <t>إجمالي إعادة استخدام مياه الصرف الصحي المعالجة [9] = [10] + [11] + [12]</t>
  </si>
  <si>
    <t>منها للري في الزراعة [10]</t>
  </si>
  <si>
    <t>منها لأغراض أخرى [12]</t>
  </si>
  <si>
    <t>تصريف المياه الجوفية ضخها إلى البحر</t>
  </si>
  <si>
    <t>إنتاج المياه والأستخراج والخسائر والاستخدامات</t>
  </si>
  <si>
    <t xml:space="preserve">   unknown destination</t>
  </si>
  <si>
    <t>Graph No. (4) شكل رقم</t>
  </si>
  <si>
    <t>كمية الأسمدة المستخدمة</t>
  </si>
  <si>
    <t>أنواع الكائنات</t>
  </si>
  <si>
    <t xml:space="preserve">عدد وخطر الانقراض (للاتحاد الدولي لحماية الطبيعة) من الأنواع المسجلة </t>
  </si>
  <si>
    <t>إدخال وحدة تخزين النظام (المياه المحلاة في المقام الأول) [1]</t>
  </si>
  <si>
    <t>استهلاك المأذون به [3]=[1]-[2]</t>
  </si>
  <si>
    <t>إجمالي الاستخراج من المياه الجوفية [4]=[5]+[6]+[7]+[8]</t>
  </si>
  <si>
    <t>QATAR'S IMPORTS OF CHEMICAL PESTICIDES</t>
  </si>
  <si>
    <t>عدد المشاريع الجديدة الخاضعة لتقييم تأثيرها على البيئة</t>
  </si>
  <si>
    <t xml:space="preserve">NUMBER OF NEW PROJECTS EVALUATED FOR THEIR IMPACTS
 ON THE ENVIRONMENT </t>
  </si>
  <si>
    <t>نوع المشاريع</t>
  </si>
  <si>
    <t xml:space="preserve">Type Of Projects </t>
  </si>
  <si>
    <t>مشاريع كبيرة</t>
  </si>
  <si>
    <t>Large Projects</t>
  </si>
  <si>
    <t>مشاريع متوسطة وصغيرة</t>
  </si>
  <si>
    <t>Small and Medium Projects</t>
  </si>
  <si>
    <t>مشاريع صناعية</t>
  </si>
  <si>
    <t>Industrial Projects</t>
  </si>
  <si>
    <t>وادي سلطانة</t>
  </si>
  <si>
    <t>Wadi sultana</t>
  </si>
  <si>
    <t>تركيز المغذيات الطبيعية في المياه الساحلية القطرية</t>
  </si>
  <si>
    <t>CONCENTRATION OF NATURAL NUTRIENTS IN QATARI COASTAL WATERS</t>
  </si>
  <si>
    <t>نوعية المياه الساحلية في قطر</t>
  </si>
  <si>
    <t>QUALITY OF COASTAL WATERS IN QATAR</t>
  </si>
  <si>
    <t xml:space="preserve">عدد المخالفات البرية المسجلة </t>
  </si>
  <si>
    <t>NUMBER OF RECORDED TERRESTRIAL VIOLATIONS</t>
  </si>
  <si>
    <t>نوع المخالفة</t>
  </si>
  <si>
    <t>Type of Violation</t>
  </si>
  <si>
    <t>رمي المخلفات</t>
  </si>
  <si>
    <t>Illegal waste dumping</t>
  </si>
  <si>
    <t>تجريف التربة</t>
  </si>
  <si>
    <t>Soil excavation</t>
  </si>
  <si>
    <t>نقل دفان بدون رخصة</t>
  </si>
  <si>
    <t>Non-permitted transportation of filling material</t>
  </si>
  <si>
    <t>إضرار بالروض</t>
  </si>
  <si>
    <t>Rawdahs damage</t>
  </si>
  <si>
    <t>مخالفات الصيد</t>
  </si>
  <si>
    <t>Hunting violation</t>
  </si>
  <si>
    <t>قطع الأشجار</t>
  </si>
  <si>
    <t>Plant cutting</t>
  </si>
  <si>
    <t>تفريغ مياه المجاري والأسمنت</t>
  </si>
  <si>
    <t>Discharge of waste water and cement</t>
  </si>
  <si>
    <t>مخالفات الكسارات</t>
  </si>
  <si>
    <t>Stone crusher violations</t>
  </si>
  <si>
    <t>البناء بدون رخصة</t>
  </si>
  <si>
    <t>Buildings without permission</t>
  </si>
  <si>
    <t>بولماك</t>
  </si>
  <si>
    <t xml:space="preserve">Boulmak </t>
  </si>
  <si>
    <t>بريماكسيل</t>
  </si>
  <si>
    <t xml:space="preserve">Bramaksil </t>
  </si>
  <si>
    <t>بريمتوكس</t>
  </si>
  <si>
    <t xml:space="preserve">Brimitox </t>
  </si>
  <si>
    <t>كاب جاب</t>
  </si>
  <si>
    <t>ميثالود</t>
  </si>
  <si>
    <t>هربكس</t>
  </si>
  <si>
    <t>ديسيس</t>
  </si>
  <si>
    <t>ثيالود</t>
  </si>
  <si>
    <t>Thialod</t>
  </si>
  <si>
    <t>Mithalod</t>
  </si>
  <si>
    <t>Hrpeix</t>
  </si>
  <si>
    <t>Cap Gap</t>
  </si>
  <si>
    <t>نظيف</t>
  </si>
  <si>
    <t>Clean</t>
  </si>
  <si>
    <t>طبيعي</t>
  </si>
  <si>
    <t>Normal</t>
  </si>
  <si>
    <t>المصدر : وزارة البلدية والبيئة</t>
  </si>
  <si>
    <t>Source: Ministry of Municipality and Environment</t>
  </si>
  <si>
    <t>المصدر: المكتب الهندسي الخاص</t>
  </si>
  <si>
    <t>وصف مؤشر تلوث الهواء</t>
  </si>
  <si>
    <t>0-50</t>
  </si>
  <si>
    <t>51-100</t>
  </si>
  <si>
    <t>201-300</t>
  </si>
  <si>
    <t>301-500</t>
  </si>
  <si>
    <t>أقل من الطبيعي</t>
  </si>
  <si>
    <t>تلوث شديد</t>
  </si>
  <si>
    <t>Less than Normal</t>
  </si>
  <si>
    <t>Polluted</t>
  </si>
  <si>
    <t>Extremely Polluted</t>
  </si>
  <si>
    <t>Description of Air Pollutants  Indicator</t>
  </si>
  <si>
    <t>101-150</t>
  </si>
  <si>
    <t>151-200</t>
  </si>
  <si>
    <t>تلوث محدود</t>
  </si>
  <si>
    <t>limitted Polluted</t>
  </si>
  <si>
    <t xml:space="preserve">تلوث </t>
  </si>
  <si>
    <t>الفاقد الحقيقي للمياه [2]</t>
  </si>
  <si>
    <t xml:space="preserve"> - وزارة البلدية و البيئة .</t>
  </si>
  <si>
    <t>متوسط كمية السمك المصيد لكل سفينة (طن متري لكل سفينة)</t>
  </si>
  <si>
    <t>متوسط كمية السمك المصيد لكل صياد (طن متري لكل صياد)</t>
  </si>
  <si>
    <t>Local catch per boats (MT per boats)</t>
  </si>
  <si>
    <t>Local catch per fishermen (MT per fishermen)</t>
  </si>
  <si>
    <r>
      <t>كلوروفيل (ميكروغرام/ لتر)</t>
    </r>
    <r>
      <rPr>
        <b/>
        <sz val="11"/>
        <rFont val="Arial"/>
        <family val="2"/>
      </rPr>
      <t xml:space="preserve">
</t>
    </r>
    <r>
      <rPr>
        <b/>
        <sz val="8"/>
        <rFont val="Arial"/>
        <family val="2"/>
      </rPr>
      <t>Chlorophyll a
(µg/l)</t>
    </r>
  </si>
  <si>
    <r>
      <t>نتريت (مليغرام/ لتر)</t>
    </r>
    <r>
      <rPr>
        <b/>
        <sz val="11"/>
        <rFont val="Arial"/>
        <family val="2"/>
      </rPr>
      <t xml:space="preserve">
</t>
    </r>
    <r>
      <rPr>
        <b/>
        <sz val="8"/>
        <rFont val="Arial"/>
        <family val="2"/>
      </rPr>
      <t>Nitrite
NO</t>
    </r>
    <r>
      <rPr>
        <b/>
        <vertAlign val="subscript"/>
        <sz val="8"/>
        <rFont val="Arial"/>
        <family val="2"/>
      </rPr>
      <t>2</t>
    </r>
    <r>
      <rPr>
        <b/>
        <sz val="8"/>
        <rFont val="Arial"/>
        <family val="2"/>
      </rPr>
      <t xml:space="preserve">
(mg/l)</t>
    </r>
  </si>
  <si>
    <r>
      <t>نترات (مليغرام/لتر)</t>
    </r>
    <r>
      <rPr>
        <b/>
        <sz val="11"/>
        <rFont val="Arial"/>
        <family val="2"/>
      </rPr>
      <t xml:space="preserve">
</t>
    </r>
    <r>
      <rPr>
        <b/>
        <sz val="8"/>
        <rFont val="Arial"/>
        <family val="2"/>
      </rPr>
      <t>Nitrate
NO</t>
    </r>
    <r>
      <rPr>
        <b/>
        <vertAlign val="subscript"/>
        <sz val="8"/>
        <rFont val="Arial"/>
        <family val="2"/>
      </rPr>
      <t>3</t>
    </r>
    <r>
      <rPr>
        <b/>
        <sz val="8"/>
        <rFont val="Arial"/>
        <family val="2"/>
      </rPr>
      <t xml:space="preserve">
(mg/l)</t>
    </r>
  </si>
  <si>
    <r>
      <t>سليكات (مليغرام/ لتر)</t>
    </r>
    <r>
      <rPr>
        <b/>
        <sz val="11"/>
        <rFont val="Arial"/>
        <family val="2"/>
      </rPr>
      <t xml:space="preserve">
</t>
    </r>
    <r>
      <rPr>
        <b/>
        <sz val="8"/>
        <rFont val="Arial"/>
        <family val="2"/>
      </rPr>
      <t>Silicate
SiO</t>
    </r>
    <r>
      <rPr>
        <b/>
        <vertAlign val="subscript"/>
        <sz val="8"/>
        <rFont val="Arial"/>
        <family val="2"/>
      </rPr>
      <t>3</t>
    </r>
    <r>
      <rPr>
        <b/>
        <sz val="8"/>
        <rFont val="Arial"/>
        <family val="2"/>
      </rPr>
      <t xml:space="preserve">
(mg/l)</t>
    </r>
  </si>
  <si>
    <r>
      <t>فوسفات (مليغرام/لتر)</t>
    </r>
    <r>
      <rPr>
        <b/>
        <sz val="11"/>
        <rFont val="Arial"/>
        <family val="2"/>
      </rPr>
      <t xml:space="preserve">
</t>
    </r>
    <r>
      <rPr>
        <b/>
        <sz val="8"/>
        <rFont val="Arial"/>
        <family val="2"/>
      </rPr>
      <t>Phosphate
PO</t>
    </r>
    <r>
      <rPr>
        <b/>
        <vertAlign val="subscript"/>
        <sz val="8"/>
        <rFont val="Arial"/>
        <family val="2"/>
      </rPr>
      <t>4</t>
    </r>
    <r>
      <rPr>
        <b/>
        <sz val="8"/>
        <rFont val="Arial"/>
        <family val="2"/>
      </rPr>
      <t xml:space="preserve">
(mg/l)</t>
    </r>
  </si>
  <si>
    <t>البيان</t>
  </si>
  <si>
    <t>Items</t>
  </si>
  <si>
    <t>المصدر : المكتب الهندسي الخاص</t>
  </si>
  <si>
    <t>Source: Private Engineering office.</t>
  </si>
  <si>
    <r>
      <t>الاحتياج الكيمائي للأكسجين</t>
    </r>
    <r>
      <rPr>
        <b/>
        <sz val="11"/>
        <rFont val="Arial"/>
        <family val="2"/>
      </rPr>
      <t xml:space="preserve">
</t>
    </r>
    <r>
      <rPr>
        <b/>
        <sz val="8"/>
        <rFont val="Arial"/>
        <family val="2"/>
      </rPr>
      <t>COD</t>
    </r>
  </si>
  <si>
    <r>
      <t>الاحتياج البيولوجي للأكسجين</t>
    </r>
    <r>
      <rPr>
        <b/>
        <sz val="11"/>
        <rFont val="Arial"/>
        <family val="2"/>
      </rPr>
      <t xml:space="preserve">
</t>
    </r>
    <r>
      <rPr>
        <b/>
        <sz val="8"/>
        <rFont val="Arial"/>
        <family val="2"/>
      </rPr>
      <t>BOD</t>
    </r>
  </si>
  <si>
    <r>
      <t xml:space="preserve">الأكسجين الذائب
</t>
    </r>
    <r>
      <rPr>
        <b/>
        <sz val="8"/>
        <rFont val="Arial"/>
        <family val="2"/>
      </rPr>
      <t>Dissolved oxygen</t>
    </r>
  </si>
  <si>
    <t xml:space="preserve">    كمية المصيد     (طن متري)</t>
  </si>
  <si>
    <t>مبيدات الصحة العامة</t>
  </si>
  <si>
    <t>Pesticide insecticide</t>
  </si>
  <si>
    <t>Pesticides Public Health</t>
  </si>
  <si>
    <t>لإعادة الاستخدام في الزراعة</t>
  </si>
  <si>
    <t>Total Real Losses [2]</t>
  </si>
  <si>
    <t>منها لري المساحات الخضراء [11]</t>
  </si>
  <si>
    <t xml:space="preserve"> - Ministry of Municipality and Environment.</t>
  </si>
  <si>
    <t>المياه العادمة لا تتجمع في المجاري و تصرف  بدون معالجه الى البحيرات</t>
  </si>
  <si>
    <t>مياه الصرف الصحي  بعد المعالجة</t>
  </si>
  <si>
    <t>التناضح العكسي</t>
  </si>
  <si>
    <t>أخرى</t>
  </si>
  <si>
    <t>( الوحدة: طن متري ، طن متري/ سفينة ، طن متري لكل صياد)</t>
  </si>
  <si>
    <t>(Unit: Metric tons , Metric tons per boats , Metric tons per fishermen)</t>
  </si>
  <si>
    <t>(1) Importation of (CFC-11 ,CFC-12) has been stopped by 2010, in accordance to Montreal Protocol.</t>
  </si>
  <si>
    <r>
      <t xml:space="preserve">مركبات الكلور والفلور العضوية -11 </t>
    </r>
    <r>
      <rPr>
        <b/>
        <vertAlign val="superscript"/>
        <sz val="10"/>
        <rFont val="Arial"/>
        <family val="2"/>
      </rPr>
      <t>(1)</t>
    </r>
  </si>
  <si>
    <r>
      <t xml:space="preserve">مركبات الكلور والفلور العضوية -12 </t>
    </r>
    <r>
      <rPr>
        <b/>
        <vertAlign val="superscript"/>
        <sz val="10"/>
        <rFont val="Arial"/>
        <family val="2"/>
      </rPr>
      <t>(1)</t>
    </r>
  </si>
  <si>
    <r>
      <t xml:space="preserve">CFC-11 </t>
    </r>
    <r>
      <rPr>
        <b/>
        <vertAlign val="superscript"/>
        <sz val="8"/>
        <rFont val="Arial"/>
        <family val="2"/>
      </rPr>
      <t>(1)</t>
    </r>
  </si>
  <si>
    <r>
      <t xml:space="preserve">CFC-12 </t>
    </r>
    <r>
      <rPr>
        <b/>
        <vertAlign val="superscript"/>
        <sz val="8"/>
        <rFont val="Arial"/>
        <family val="2"/>
      </rPr>
      <t>(1)</t>
    </r>
  </si>
  <si>
    <r>
      <t>Number and risk of extinction (IUCN</t>
    </r>
    <r>
      <rPr>
        <b/>
        <vertAlign val="superscript"/>
        <sz val="12"/>
        <rFont val="Arial"/>
        <family val="2"/>
      </rPr>
      <t>(1)</t>
    </r>
    <r>
      <rPr>
        <b/>
        <sz val="12"/>
        <rFont val="Arial"/>
        <family val="2"/>
      </rPr>
      <t>) of recorded species in Qatar</t>
    </r>
  </si>
  <si>
    <t xml:space="preserve"> - المؤسسة العامة القطرية للكهرباء والماء (كهرماء).</t>
  </si>
  <si>
    <t xml:space="preserve"> - Qatar General Electricity and Water Corporation (Kahramaa).</t>
  </si>
  <si>
    <t>Source:Private Engineering office.</t>
  </si>
  <si>
    <t>..</t>
  </si>
  <si>
    <t>بيانات 2014 غير متوفرة من المصدر</t>
  </si>
  <si>
    <t xml:space="preserve">The Data of 2014 not available from the source. </t>
  </si>
  <si>
    <r>
      <t>حديقة الحيوان</t>
    </r>
    <r>
      <rPr>
        <b/>
        <vertAlign val="superscript"/>
        <sz val="12"/>
        <rFont val="Arial"/>
        <family val="2"/>
      </rPr>
      <t xml:space="preserve"> (1)</t>
    </r>
  </si>
  <si>
    <r>
      <t xml:space="preserve">Doha zoo </t>
    </r>
    <r>
      <rPr>
        <vertAlign val="superscript"/>
        <sz val="10"/>
        <rFont val="Arial"/>
        <family val="2"/>
      </rPr>
      <t>(1)</t>
    </r>
  </si>
  <si>
    <t>أم الأفاعي</t>
  </si>
  <si>
    <r>
      <t xml:space="preserve">نفايات ضخمة </t>
    </r>
    <r>
      <rPr>
        <b/>
        <vertAlign val="superscript"/>
        <sz val="12"/>
        <rFont val="Arial"/>
        <family val="2"/>
      </rPr>
      <t>(2)</t>
    </r>
  </si>
  <si>
    <r>
      <t xml:space="preserve">أم الأفاعي </t>
    </r>
    <r>
      <rPr>
        <b/>
        <vertAlign val="superscript"/>
        <sz val="10"/>
        <rFont val="Arial"/>
        <family val="2"/>
      </rPr>
      <t>(1)</t>
    </r>
  </si>
  <si>
    <r>
      <t xml:space="preserve">Bulky </t>
    </r>
    <r>
      <rPr>
        <b/>
        <vertAlign val="superscript"/>
        <sz val="10"/>
        <color theme="1"/>
        <rFont val="Arial"/>
        <family val="2"/>
      </rPr>
      <t>(2)</t>
    </r>
  </si>
  <si>
    <t>كمية المبيدات المستخدمة في مكافحة الآفات الزراعية في المنازل 
والمنشآت الحكومية</t>
  </si>
  <si>
    <t>QUANTITIES OF PESTICIDES USED FOR THE CONTROL 
OF PESTS IN DOMESTIC AND GOVERNMENT BUILDINGS</t>
  </si>
  <si>
    <t>Pesticides weed</t>
  </si>
  <si>
    <t xml:space="preserve">طبيعي </t>
  </si>
  <si>
    <t xml:space="preserve">أقل من الطبيعي </t>
  </si>
  <si>
    <t xml:space="preserve"> تلوث محدود </t>
  </si>
  <si>
    <t xml:space="preserve"> تلوث</t>
  </si>
  <si>
    <t>(1) من عام 2013 أم الأفاعي مغلقة</t>
  </si>
  <si>
    <t xml:space="preserve">(2) النفايات الضخمة يتم التخلص منها في أم الأفاعي  ومسيعيد  فقط </t>
  </si>
  <si>
    <r>
      <t>Ground Level Ozone (O</t>
    </r>
    <r>
      <rPr>
        <b/>
        <vertAlign val="subscript"/>
        <sz val="9"/>
        <rFont val="Arial"/>
        <family val="2"/>
      </rPr>
      <t>3</t>
    </r>
    <r>
      <rPr>
        <b/>
        <sz val="9"/>
        <rFont val="Arial"/>
        <family val="2"/>
      </rPr>
      <t>)</t>
    </r>
  </si>
  <si>
    <r>
      <t>Particulate Matter (PM</t>
    </r>
    <r>
      <rPr>
        <b/>
        <vertAlign val="subscript"/>
        <sz val="9"/>
        <rFont val="Arial"/>
        <family val="2"/>
      </rPr>
      <t>10</t>
    </r>
    <r>
      <rPr>
        <b/>
        <sz val="9"/>
        <rFont val="Arial"/>
        <family val="2"/>
      </rPr>
      <t>)</t>
    </r>
  </si>
  <si>
    <t>موفينبيك (الكورنيش)</t>
  </si>
  <si>
    <t xml:space="preserve">                          وصف المؤشر
الملوث</t>
  </si>
  <si>
    <t>جامعة قطر</t>
  </si>
  <si>
    <t>اسباير زون</t>
  </si>
  <si>
    <t>Environment statistics can provide crucial tool for decision making in a variety of ways. They can translate physical knowledge into manageable information that can facilitate the decision-making process. They can help to develop indicators to measure and calibrate progress towards achieving development objectives.</t>
  </si>
  <si>
    <t>الإحصاءات البيئية تشكل أداة هامة لمتخذي القرار. فهي تترجم المعارف الطبيعية إلى معلومات قابلة للإدارة مما يسهل عملية اتخاذ القرار. كما يمكن من خلالها تطوير مؤشرات خاصة لقياس مدى التقدم نحو تحقيق الأهداف التنموية.</t>
  </si>
  <si>
    <t>واستجابة للطلب المتزايد للحصول على المعلومات البيئية ، قامت وزارة التخطيط التنموي والإحصاء بالتعاون مع وزارة البلدية والبيئة استحداث هذا الفصل الخاص بالإحصاءات البيئية ، إلا أن العديد من المعلومات الأخرى كتلك المتعلقة بالمناخ ، الزراعة،  الطاقة ، المواصلات يمكن الحصول عليها في فصول أخرى من هذه النشرة.</t>
  </si>
  <si>
    <t>In response to the increasing needs of  environment data and information, the Ministry of Development Planning &amp; Statistics in collaboration with the Ministry Of Municipal and Environment  initiating  a new chapter on environmental statistics. Other information on climate, agriculture, energy, transport,…etc. can be found in other chapters of this publication.</t>
  </si>
  <si>
    <t>December</t>
  </si>
  <si>
    <t xml:space="preserve">  ديسمبر</t>
  </si>
  <si>
    <t>November</t>
  </si>
  <si>
    <t xml:space="preserve">  نوفمبر</t>
  </si>
  <si>
    <t>October</t>
  </si>
  <si>
    <t xml:space="preserve">  أكتوبر</t>
  </si>
  <si>
    <t>September</t>
  </si>
  <si>
    <t xml:space="preserve">  سبتمبر</t>
  </si>
  <si>
    <t>August</t>
  </si>
  <si>
    <t xml:space="preserve">  أغسطس</t>
  </si>
  <si>
    <t>July</t>
  </si>
  <si>
    <t xml:space="preserve">  يوليو</t>
  </si>
  <si>
    <t>June</t>
  </si>
  <si>
    <t xml:space="preserve">  يونيو</t>
  </si>
  <si>
    <t>May</t>
  </si>
  <si>
    <t xml:space="preserve">  مايو</t>
  </si>
  <si>
    <t>April</t>
  </si>
  <si>
    <t xml:space="preserve">  أبريل</t>
  </si>
  <si>
    <t>March</t>
  </si>
  <si>
    <t xml:space="preserve">  مارس</t>
  </si>
  <si>
    <t>February</t>
  </si>
  <si>
    <t xml:space="preserve">  فبراير</t>
  </si>
  <si>
    <t>January</t>
  </si>
  <si>
    <t xml:space="preserve">  يناير </t>
  </si>
  <si>
    <t>Month</t>
  </si>
  <si>
    <t>الشهر</t>
  </si>
  <si>
    <t>MOVENPICK (AL CORNICHE)</t>
  </si>
  <si>
    <t xml:space="preserve">AVERAGE MONTHLY OF the AIR POLLUTANTS INDICATOR </t>
  </si>
  <si>
    <t xml:space="preserve">موفينبيك (الكورنيش) </t>
  </si>
  <si>
    <t>المتوسط الشهري لمؤشر ملوثات الهواء</t>
  </si>
  <si>
    <t xml:space="preserve">المتوسط الشهري لمؤشر ملوثات الهواء </t>
  </si>
  <si>
    <t>QATAR UNIVERSITY</t>
  </si>
  <si>
    <t xml:space="preserve">                                           Location  
Pollutants</t>
  </si>
  <si>
    <r>
      <t>الحد السنوي*</t>
    </r>
    <r>
      <rPr>
        <sz val="11"/>
        <rFont val="Arial"/>
        <family val="2"/>
      </rPr>
      <t xml:space="preserve">
*Annual Limit</t>
    </r>
  </si>
  <si>
    <r>
      <t xml:space="preserve">      الكورنيش           </t>
    </r>
    <r>
      <rPr>
        <sz val="11"/>
        <rFont val="Arial"/>
        <family val="2"/>
      </rPr>
      <t>Al Corniche</t>
    </r>
  </si>
  <si>
    <r>
      <t>جامعة قطر</t>
    </r>
    <r>
      <rPr>
        <sz val="11"/>
        <rFont val="Arial"/>
        <family val="2"/>
      </rPr>
      <t xml:space="preserve">
Qatar University</t>
    </r>
  </si>
  <si>
    <r>
      <t xml:space="preserve">اسباير زون        </t>
    </r>
    <r>
      <rPr>
        <sz val="11"/>
        <rFont val="Arial"/>
        <family val="2"/>
      </rPr>
      <t xml:space="preserve"> Aspire Zone  </t>
    </r>
  </si>
  <si>
    <t xml:space="preserve">                                  الموقع
الملوثات</t>
  </si>
  <si>
    <t>ASPIRE ZONE</t>
  </si>
  <si>
    <t>TABLE (19) (Unit: mg/l )</t>
  </si>
  <si>
    <t>جدول رقم (19) ( الوحدة: مليغرام/لتر)</t>
  </si>
  <si>
    <t>TABLE (20) (Unit: µg/l  ,mg/l )</t>
  </si>
  <si>
    <t>جدول رقم (20) ( الوحدة : ميكروغرام / لتر ، مليغرام/لتر)</t>
  </si>
  <si>
    <t>في هذا الفصل نقوم بتقديم جداول عن التنوع البيولوجي ،والمناطق المحمية، واردات المبيدات الكيميائية، ومصائد الأسماك، واستخدامات المياه، ونوعية الهواء، ونوعية المياه الساحلية. هذه المعلومات تم جمعها من الجهات المصدرية الأصلية المنتجة للبيانات من خلال (السجلات الرسمية، البحوث، برامج الرصد، التقارير الفنية).</t>
  </si>
  <si>
    <t>In this chapter, we provide tables on biodiversity, protected areas, import of chemical pesticides, fisheries, water use, air quality and coastal water quality. The data were collected from the data original producers (official records, researches, monitoring programs, and reports).</t>
  </si>
  <si>
    <t>تعداد أبريل، 2015</t>
  </si>
  <si>
    <t xml:space="preserve"> April 2015, Census</t>
  </si>
  <si>
    <t>Umm al amad</t>
  </si>
  <si>
    <t>الشيحانية</t>
  </si>
  <si>
    <t>Al Sheehaniya</t>
  </si>
  <si>
    <t xml:space="preserve"> - The Simplified Census Of Population , Housing and Establishments , 2015</t>
  </si>
  <si>
    <t xml:space="preserve"> - التعداد العام المبسط للسكان والمساكن والمنشآت 2015.</t>
  </si>
  <si>
    <t>2014</t>
  </si>
  <si>
    <t>NM</t>
  </si>
  <si>
    <t>NM: Not measured</t>
  </si>
  <si>
    <t>NM: لم يتم قياسه</t>
  </si>
  <si>
    <t>مبيدات أعشاب و حشائش</t>
  </si>
  <si>
    <t>مبيدات حشرية وعناكب</t>
  </si>
  <si>
    <t>مصدر البيانات: كهرماء، هيئة الاشغال العامة .</t>
  </si>
  <si>
    <t>Data sources: Kahramaa, Ashghal.</t>
  </si>
  <si>
    <t>(mg/l): مليغرام/ لتر.</t>
  </si>
  <si>
    <t>المصدر : وزارة البلدية والبيئة.</t>
  </si>
  <si>
    <t>(mg/l):milligram per liter.</t>
  </si>
  <si>
    <t>Source: Ministry of Municipality and Environment.</t>
  </si>
  <si>
    <t>أم ثنيتين</t>
  </si>
  <si>
    <t>أم قريبة</t>
  </si>
  <si>
    <t>أم المواقع</t>
  </si>
  <si>
    <r>
      <rPr>
        <b/>
        <vertAlign val="superscript"/>
        <sz val="10"/>
        <rFont val="Arial"/>
        <family val="2"/>
      </rPr>
      <t>(1)</t>
    </r>
    <r>
      <rPr>
        <b/>
        <sz val="10"/>
        <rFont val="Arial"/>
        <family val="2"/>
      </rPr>
      <t xml:space="preserve"> الاتحاد الدولي لحماية الطبيعة.</t>
    </r>
  </si>
  <si>
    <r>
      <rPr>
        <vertAlign val="superscript"/>
        <sz val="10"/>
        <rFont val="Arial"/>
        <family val="2"/>
      </rPr>
      <t>(1)</t>
    </r>
    <r>
      <rPr>
        <sz val="10"/>
        <rFont val="Arial"/>
        <family val="2"/>
      </rPr>
      <t xml:space="preserve"> IUCN = International Union for Conservation of Nature.</t>
    </r>
  </si>
  <si>
    <t>* تم إعتبار الحد السنوي هو وصف المؤشر "طبيعي".</t>
  </si>
  <si>
    <t>* The Annual Average considered "Normal" as Description of the Indicator.</t>
  </si>
  <si>
    <t>المجمــوع</t>
  </si>
  <si>
    <t xml:space="preserve">جسيمات دقيقة (PM10) </t>
  </si>
  <si>
    <r>
      <t>Sulfur dioxide (SO</t>
    </r>
    <r>
      <rPr>
        <sz val="10"/>
        <rFont val="Calibri"/>
        <family val="2"/>
      </rPr>
      <t>₂</t>
    </r>
    <r>
      <rPr>
        <sz val="10"/>
        <rFont val="Arial"/>
        <family val="2"/>
      </rPr>
      <t xml:space="preserve">) </t>
    </r>
  </si>
  <si>
    <r>
      <t>Nitrogen dioxide (NO</t>
    </r>
    <r>
      <rPr>
        <sz val="10"/>
        <rFont val="Calibri"/>
        <family val="2"/>
      </rPr>
      <t>₂</t>
    </r>
    <r>
      <rPr>
        <sz val="10"/>
        <rFont val="Arial"/>
        <family val="2"/>
      </rPr>
      <t xml:space="preserve">) </t>
    </r>
  </si>
  <si>
    <r>
      <t>Ground Level Ozone (O</t>
    </r>
    <r>
      <rPr>
        <vertAlign val="subscript"/>
        <sz val="10"/>
        <rFont val="Arial"/>
        <family val="2"/>
      </rPr>
      <t>3</t>
    </r>
    <r>
      <rPr>
        <sz val="10"/>
        <rFont val="Arial"/>
        <family val="2"/>
      </rPr>
      <t xml:space="preserve">) </t>
    </r>
  </si>
  <si>
    <t xml:space="preserve">Particulate Matter (PM10) </t>
  </si>
  <si>
    <t xml:space="preserve">ثنائي أكسيد الكبريت  </t>
  </si>
  <si>
    <t xml:space="preserve">ثنائي أكسيد النيتروجين </t>
  </si>
  <si>
    <t xml:space="preserve">الأوزون عند مستوى الأرض </t>
  </si>
  <si>
    <t xml:space="preserve">أول أكسيد الكربون </t>
  </si>
  <si>
    <t>جسيمات دقيقة</t>
  </si>
  <si>
    <r>
      <t>Sulfur dioxide (SO</t>
    </r>
    <r>
      <rPr>
        <b/>
        <vertAlign val="subscript"/>
        <sz val="10"/>
        <rFont val="Arial"/>
        <family val="2"/>
      </rPr>
      <t>2</t>
    </r>
    <r>
      <rPr>
        <b/>
        <sz val="10"/>
        <rFont val="Arial"/>
        <family val="2"/>
      </rPr>
      <t xml:space="preserve">) </t>
    </r>
  </si>
  <si>
    <r>
      <t>Nitrogen dioxide (NO</t>
    </r>
    <r>
      <rPr>
        <b/>
        <vertAlign val="subscript"/>
        <sz val="10"/>
        <rFont val="Arial"/>
        <family val="2"/>
      </rPr>
      <t>2</t>
    </r>
    <r>
      <rPr>
        <b/>
        <sz val="10"/>
        <rFont val="Arial"/>
        <family val="2"/>
      </rPr>
      <t xml:space="preserve">) </t>
    </r>
  </si>
  <si>
    <r>
      <t>Ground Level Ozone (O</t>
    </r>
    <r>
      <rPr>
        <b/>
        <vertAlign val="subscript"/>
        <sz val="10"/>
        <rFont val="Arial"/>
        <family val="2"/>
      </rPr>
      <t>3</t>
    </r>
    <r>
      <rPr>
        <b/>
        <sz val="10"/>
        <rFont val="Arial"/>
        <family val="2"/>
      </rPr>
      <t xml:space="preserve">) </t>
    </r>
  </si>
  <si>
    <t xml:space="preserve">Carbon Monoxide (CO) </t>
  </si>
  <si>
    <r>
      <t>Particulate Matter (PM</t>
    </r>
    <r>
      <rPr>
        <b/>
        <vertAlign val="subscript"/>
        <sz val="10"/>
        <rFont val="Arial"/>
        <family val="2"/>
      </rPr>
      <t>10</t>
    </r>
    <r>
      <rPr>
        <b/>
        <sz val="10"/>
        <rFont val="Arial"/>
        <family val="2"/>
      </rPr>
      <t>)</t>
    </r>
  </si>
  <si>
    <t>سماد عضوي معالج حرارياً</t>
  </si>
  <si>
    <t>Ethoprophos 10%</t>
  </si>
  <si>
    <t>promtox- fort WP</t>
  </si>
  <si>
    <t>Avaunt 150 SC</t>
  </si>
  <si>
    <t>Delta plan 25% EC</t>
  </si>
  <si>
    <t>Sumi alp 5% EC</t>
  </si>
  <si>
    <t>Evisect 50 SP</t>
  </si>
  <si>
    <t>Ortiva 25% SC (Azoxy strobin)</t>
  </si>
  <si>
    <t xml:space="preserve">بيتا-سيفلوثرين 25 إي سي </t>
  </si>
  <si>
    <t>إنثوبروفوس 10%</t>
  </si>
  <si>
    <t>أفونت 150 إس سي</t>
  </si>
  <si>
    <t xml:space="preserve">دلتا بلان 25% إي سي </t>
  </si>
  <si>
    <t>سومي ألب 5% إي سي</t>
  </si>
  <si>
    <t>إيفيسكت 50 إس بي</t>
  </si>
  <si>
    <t>أورتيفا 25% إس سي (أزوكسي ستوربين)</t>
  </si>
  <si>
    <t>برومتوكس فورت-  WP</t>
  </si>
  <si>
    <t>Thermally-treated organic fertilizer</t>
  </si>
  <si>
    <t>2011/2012</t>
  </si>
  <si>
    <t>2010/2009 - 2012/2011</t>
  </si>
  <si>
    <t>2009/2010 - 2011/2012</t>
  </si>
  <si>
    <t>2009/2010</t>
  </si>
  <si>
    <t>جدول رقم (223)</t>
  </si>
  <si>
    <t xml:space="preserve">جدول رقم (225) </t>
  </si>
  <si>
    <t xml:space="preserve">جدول رقم (226) </t>
  </si>
  <si>
    <t>جدول رقم (236)</t>
  </si>
  <si>
    <t>TABLE (236)</t>
  </si>
  <si>
    <t>Graph No. (49) شكل رقم</t>
  </si>
  <si>
    <t>Graph No. (52) شكل رقم</t>
  </si>
  <si>
    <t>2011 - 2016</t>
  </si>
  <si>
    <t>2010 - 2016</t>
  </si>
  <si>
    <t>2003 - 2016</t>
  </si>
  <si>
    <t>2007 - 2016</t>
  </si>
  <si>
    <t>2016</t>
  </si>
  <si>
    <t>عشيرج</t>
  </si>
  <si>
    <t>Ashiraj</t>
  </si>
  <si>
    <t>النفايات الوارده حسب النوع ومرافق إدارة النفايات</t>
  </si>
  <si>
    <t>INCOMING WASTE  BY TYPE AND WASTE MANAGEMENT FACILITY</t>
  </si>
  <si>
    <t>NM: Not measured.</t>
  </si>
  <si>
    <t>0</t>
  </si>
  <si>
    <t>مركب الهيدروكلور والفلور الكربوني-123</t>
  </si>
  <si>
    <t>مركب الهيدروكلور والفلور الكربوني-141b</t>
  </si>
  <si>
    <t>مركب الهيدروكلور والفلور الكربوني-142b</t>
  </si>
  <si>
    <t>(1) مركبات الكلور والفلور العضوية - 11, مركبات الكلور والفلور العضوية - 12) تم حظر إستيرادها إعتباراً من 2010 حسب بروتوكول مونتريال.</t>
  </si>
  <si>
    <t>2015</t>
  </si>
  <si>
    <t>مركبات االهيدروكلور والفلور الكربوني - 22</t>
  </si>
  <si>
    <t>HCFC-123</t>
  </si>
  <si>
    <t>HCFC-141b</t>
  </si>
  <si>
    <t>HCFC-142b</t>
  </si>
  <si>
    <t xml:space="preserve"> المواد المستنفذة لطبقة الأوزون حسب الإمكانية النسبية لاستنفاد الأوزون (طن متري) وفقاً لبرتوكول مونتريال</t>
  </si>
  <si>
    <t>كتلة المواد المستنفذة لطبقة الأوزون ( طن متري)</t>
  </si>
  <si>
    <t>Mass of consumption of ozone depleting substances  (metric tons)</t>
  </si>
  <si>
    <t>*:كلوروفيل (ميكروغرام/ لتر) لم يتم قياسها من المصدر</t>
  </si>
  <si>
    <t xml:space="preserve">
*: Chlorophyll a (µg/l) not measurment from the source. </t>
  </si>
  <si>
    <t>روضة راشد/معالج</t>
  </si>
  <si>
    <t>أم الأفاعي/معالج</t>
  </si>
  <si>
    <t>إجمالي الإطارات/ الواردة</t>
  </si>
  <si>
    <t>إجمالي الإطارات/ المعالجة</t>
  </si>
  <si>
    <t>Rawdat Rashid/Treated</t>
  </si>
  <si>
    <t xml:space="preserve">Umm AlOAfai/Treated </t>
  </si>
  <si>
    <t>Total Tires/Income</t>
  </si>
  <si>
    <t>Total Tires/Treated</t>
  </si>
  <si>
    <t>الإجمالي/المعالج</t>
  </si>
  <si>
    <t>الإجمالي/ الوارد</t>
  </si>
  <si>
    <t>Total/Treated</t>
  </si>
  <si>
    <t>Total/Income</t>
  </si>
  <si>
    <t>*: Total water use net, not include groundwater for the years 2015 and 2016</t>
  </si>
  <si>
    <t>*: استخدم إجمالي المياه الصافية، لا يتضمن المياه الجوفية للأعوام 2015 و2016</t>
  </si>
  <si>
    <t>* استخدم إجمالي المياه الصافية من إجمالي الخسائر [13] = [3] + {4] + [9]</t>
  </si>
  <si>
    <t>* Total water use net of total losses [13]=[3]+{4]+[9]</t>
  </si>
  <si>
    <t>*604.877</t>
  </si>
  <si>
    <t>*641.556</t>
  </si>
  <si>
    <t xml:space="preserve">روضة راشد/وارد </t>
  </si>
  <si>
    <t>Rawdat Rashid/Income</t>
  </si>
  <si>
    <t>بيانات 2013-2016 لم يتم قياسها من المصدر</t>
  </si>
  <si>
    <t xml:space="preserve">The Data of 2013-2016 not measurment from the source. </t>
  </si>
  <si>
    <t>(1) during 2013-2015 it was closed for maintenance.</t>
  </si>
  <si>
    <t>(1) خلال الفترة 2013-2015، كانت مغلقة للصيانة.</t>
  </si>
  <si>
    <t>مزرعة رقم (279)</t>
  </si>
  <si>
    <t xml:space="preserve">Farm (279) </t>
  </si>
  <si>
    <t>2010 - 2014</t>
  </si>
  <si>
    <t>2012 - 2015</t>
  </si>
  <si>
    <t>2011 - 2015</t>
  </si>
  <si>
    <t>QUANTITIES OF PESTICIDES FOR THE CONTROL 
OF PALM PESTS</t>
  </si>
  <si>
    <t>2009 - 2015</t>
  </si>
  <si>
    <t>2010 - 2015</t>
  </si>
  <si>
    <r>
      <t>ثنائي أكسيد الكبريت  (SO</t>
    </r>
    <r>
      <rPr>
        <b/>
        <vertAlign val="subscript"/>
        <sz val="10"/>
        <rFont val="Arial"/>
        <family val="2"/>
      </rPr>
      <t>2</t>
    </r>
    <r>
      <rPr>
        <b/>
        <sz val="10"/>
        <rFont val="Arial"/>
        <family val="2"/>
      </rPr>
      <t xml:space="preserve">) </t>
    </r>
  </si>
  <si>
    <r>
      <t>الأوزون عند مستوى الأرض (O</t>
    </r>
    <r>
      <rPr>
        <b/>
        <vertAlign val="subscript"/>
        <sz val="10"/>
        <rFont val="Arial"/>
        <family val="2"/>
      </rPr>
      <t>3</t>
    </r>
    <r>
      <rPr>
        <b/>
        <sz val="10"/>
        <rFont val="Arial"/>
        <family val="2"/>
      </rPr>
      <t xml:space="preserve">) </t>
    </r>
  </si>
  <si>
    <t>بيانات  2016 غير متوفرة من المصدر</t>
  </si>
  <si>
    <t>2016 Data not available from the source</t>
  </si>
  <si>
    <t>بيانات 2015 و 2016 غير متوفرة من المصدر</t>
  </si>
  <si>
    <t>2015  and 2016 Data not available from the source</t>
  </si>
  <si>
    <t>TABLE (219)</t>
  </si>
  <si>
    <t>جدول رقم (219)</t>
  </si>
  <si>
    <t>جدول رقم  (220) (الوحدة: طن متري )</t>
  </si>
  <si>
    <t>TABLE (220) (Unit: Metric tons )</t>
  </si>
  <si>
    <t xml:space="preserve">جدول رقم (221) </t>
  </si>
  <si>
    <t>Table (221)</t>
  </si>
  <si>
    <t xml:space="preserve">جدول رقم (222) </t>
  </si>
  <si>
    <t xml:space="preserve">Table (223) </t>
  </si>
  <si>
    <t xml:space="preserve">Table (224) </t>
  </si>
  <si>
    <t xml:space="preserve">TABLE (226) </t>
  </si>
  <si>
    <t xml:space="preserve">TABLE (227) </t>
  </si>
  <si>
    <t xml:space="preserve">جدول رقم (227) </t>
  </si>
  <si>
    <t>TABLE (230) (Unit: Lit , Kg)</t>
  </si>
  <si>
    <t>جدول رقم (230) ( الوحدة: لتر ، كجم )</t>
  </si>
  <si>
    <t>TABLE (233)</t>
  </si>
  <si>
    <t>TABLE (234)</t>
  </si>
  <si>
    <t>TABLE (235)</t>
  </si>
  <si>
    <t>TABLE (242) (Unit: Million m3/year)</t>
  </si>
  <si>
    <t>جدول رقم (242) (الوحدة: مليون متر مكعب/ السنة)</t>
  </si>
  <si>
    <t xml:space="preserve">Table (222) </t>
  </si>
  <si>
    <t xml:space="preserve">جدول رقم (224) </t>
  </si>
  <si>
    <t xml:space="preserve">TABLE (225) </t>
  </si>
  <si>
    <t>TABLE (228) (Weight Unit: Kg)</t>
  </si>
  <si>
    <t>جدول رقم (228) ( الوحدة الوزن : كيلو غرام)</t>
  </si>
  <si>
    <t>TABLE (229) (Unit: Lit , Kg)</t>
  </si>
  <si>
    <t>جدول رقم (229) ( الوحدة: لتر ، كجم )</t>
  </si>
  <si>
    <t>TABLE (231) (Unit : Ton)</t>
  </si>
  <si>
    <t>جدول رقم(231) (الوحدة : طن)</t>
  </si>
  <si>
    <t>TABLE (232)</t>
  </si>
  <si>
    <t>جدول رقم (232)</t>
  </si>
  <si>
    <t xml:space="preserve">جدول رقم (233) </t>
  </si>
  <si>
    <t>جدول رقم (234)</t>
  </si>
  <si>
    <t xml:space="preserve">جدول رقم (235) </t>
  </si>
  <si>
    <t>TABLE (237) (Unit: mg/l )</t>
  </si>
  <si>
    <t>جدول رقم (237) ( الوحدة: مليغرام/لتر)</t>
  </si>
  <si>
    <r>
      <t>TABLE (239)</t>
    </r>
    <r>
      <rPr>
        <sz val="10"/>
        <color indexed="8"/>
        <rFont val="Arial"/>
        <family val="2"/>
      </rPr>
      <t xml:space="preserve"> (Unit:Microgram/Gram (µg/g))</t>
    </r>
  </si>
  <si>
    <r>
      <rPr>
        <b/>
        <sz val="12"/>
        <color indexed="8"/>
        <rFont val="Arial"/>
        <family val="2"/>
      </rPr>
      <t xml:space="preserve">جدول رقم (239) </t>
    </r>
    <r>
      <rPr>
        <b/>
        <sz val="10"/>
        <color indexed="8"/>
        <rFont val="Arial"/>
        <family val="2"/>
      </rPr>
      <t>(الوحدة:ميكروغرام/غرام)</t>
    </r>
  </si>
  <si>
    <t>TABLE (240) (Unit:Metric tons)</t>
  </si>
  <si>
    <t>جدول رقم (240)  (الوحدة: طن متري)</t>
  </si>
  <si>
    <t>TABLE (241) (Unit: Million m3/year)</t>
  </si>
  <si>
    <t>جدول رقم (241) (الوحدة: مليون متر مكعب/ السنة)</t>
  </si>
  <si>
    <r>
      <t>TABLE (243) (Unit: KM</t>
    </r>
    <r>
      <rPr>
        <b/>
        <vertAlign val="superscript"/>
        <sz val="10"/>
        <rFont val="Arial"/>
        <family val="2"/>
      </rPr>
      <t>2</t>
    </r>
    <r>
      <rPr>
        <b/>
        <sz val="10"/>
        <rFont val="Arial"/>
        <family val="2"/>
      </rPr>
      <t xml:space="preserve"> , Percentage)</t>
    </r>
  </si>
  <si>
    <t>جدول رقم (243)  (الوحدة: كيلومتر مربع، النسبة )</t>
  </si>
  <si>
    <t xml:space="preserve"> المتوسط السنوي لجودة الهواء بمدينة الدوحة حسب مؤشر ملوثات الهواء والموقع</t>
  </si>
  <si>
    <t>ANNUAL AVERAGE OF AIR QUALITY - DOHA CITY  BY INDICATOR 
OF AIR POLLUTANTS AND LOCATION</t>
  </si>
  <si>
    <r>
      <t xml:space="preserve">التوزيع النسبي للرصد اليومي لمؤشرات جودة الهواء </t>
    </r>
    <r>
      <rPr>
        <sz val="11"/>
        <color theme="1"/>
        <rFont val="Arial"/>
        <family val="2"/>
      </rPr>
      <t/>
    </r>
  </si>
  <si>
    <t>PERCENTAGE DISTRIBUTION OF DAILY MONITORING OF AIR QUALITY INDICATORS</t>
  </si>
  <si>
    <t xml:space="preserve">                           Indicator                                     Description
Pollutant</t>
  </si>
  <si>
    <t xml:space="preserve">التوزيع النسبي للرصد اليومي لمؤشرات جودة الهواء </t>
  </si>
  <si>
    <t>الشحانية
Shahanyah</t>
  </si>
  <si>
    <t>المسحبية
Mashabyah</t>
  </si>
  <si>
    <t>حديقة الحيوان
Doha zoo</t>
  </si>
  <si>
    <t>الوجبة
Al Wajbah</t>
  </si>
  <si>
    <t>أم ثنيتين
Umm Thanytain</t>
  </si>
  <si>
    <t>أم قريبة
Umm Grebah</t>
  </si>
  <si>
    <t>أم المواقع
Umm Al Mawaqa</t>
  </si>
  <si>
    <t>راس لفان
Ras Laffan</t>
  </si>
  <si>
    <t xml:space="preserve">مزرعة رقم (279)
Farm (279) </t>
  </si>
  <si>
    <t>أم العمد
Umm al amad</t>
  </si>
  <si>
    <t>عشيرج
Ashiraj</t>
  </si>
  <si>
    <t>المصدر:تعداد أبريل 2015</t>
  </si>
  <si>
    <t>Source: Census April, 2015</t>
  </si>
  <si>
    <t>نوعية المياه الساحلية في قطر حسب الموقع</t>
  </si>
  <si>
    <t>QUALITY OF COASTAL WATERS IN QATAR BY LOCATION</t>
  </si>
  <si>
    <t>تركيز الهيدروكربون البترولي الكلي في الرواسب الساحلية حسب الموقع</t>
  </si>
  <si>
    <t>TOTAL PETROLEUM HYDROCARBON (TPH)
 SEDIMENTS IN COASTAL SAMPLES BY LOCATION</t>
  </si>
  <si>
    <t>TABLE (238) (Unit: mg/l )</t>
  </si>
  <si>
    <t>جدول رقم (238) ( الوحدة : مليغرام/لتر)</t>
  </si>
  <si>
    <t>2016 Data are not available from the source</t>
  </si>
  <si>
    <t>Umm AlOAfai (1)</t>
  </si>
  <si>
    <t>Umm AlOAfai</t>
  </si>
  <si>
    <t>إجمالي نفايات البناء/المعالجة</t>
  </si>
  <si>
    <t>Total Construction/Treated</t>
  </si>
  <si>
    <t>إجمالي نفايات البناء/الواردة</t>
  </si>
  <si>
    <t>Total Construction/Income</t>
  </si>
  <si>
    <t xml:space="preserve">Umm AlOAfai </t>
  </si>
  <si>
    <t>(1) From 2013 Umm AlOAfai has been Closed</t>
  </si>
  <si>
    <t>(2) Bulky waste disposed only in Umm AlOAfai and Rawdat Rashid.</t>
  </si>
  <si>
    <t>CONCENTRATION OF NATURAL NUTRIENTS IN QATARI COASTAL WATERS BY LOCATION *</t>
  </si>
  <si>
    <t>تركيز المغذيات الطبيعية في المياه الساحلية القطرية حسب الموقع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</si>
</sst>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_-;_-* #,##0\-;_-* &quot;-&quot;_-;_-@_-"/>
    <numFmt numFmtId="165" formatCode="_-* #,##0.00_-;_-* #,##0.00\-;_-* &quot;-&quot;??_-;_-@_-"/>
    <numFmt numFmtId="166" formatCode="0.0"/>
    <numFmt numFmtId="167" formatCode="0.000"/>
    <numFmt numFmtId="168" formatCode="#,##0_ ;\-#,##0\ "/>
    <numFmt numFmtId="169" formatCode="#,##0.0"/>
    <numFmt numFmtId="170" formatCode="0.0%"/>
  </numFmts>
  <fonts count="81" x14ac:knownFonts="1">
    <font>
      <sz val="10"/>
      <name val="Arial"/>
      <charset val="178"/>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2"/>
      <name val="Arial"/>
      <family val="2"/>
    </font>
    <font>
      <sz val="14"/>
      <name val="Arial"/>
      <family val="2"/>
    </font>
    <font>
      <b/>
      <sz val="9"/>
      <name val="Arial"/>
      <family val="2"/>
    </font>
    <font>
      <b/>
      <sz val="14"/>
      <color indexed="12"/>
      <name val="Arial"/>
      <family val="2"/>
    </font>
    <font>
      <b/>
      <sz val="14"/>
      <color indexed="12"/>
      <name val="Arial"/>
      <family val="2"/>
    </font>
    <font>
      <b/>
      <sz val="12"/>
      <color indexed="12"/>
      <name val="Arial"/>
      <family val="2"/>
    </font>
    <font>
      <b/>
      <sz val="12"/>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0"/>
      <name val="Arial"/>
      <family val="2"/>
      <charset val="178"/>
    </font>
    <font>
      <sz val="11"/>
      <name val="Arial"/>
      <family val="2"/>
    </font>
    <font>
      <b/>
      <sz val="11"/>
      <name val="Arial"/>
      <family val="2"/>
    </font>
    <font>
      <b/>
      <sz val="12"/>
      <name val="Arial"/>
      <family val="2"/>
    </font>
    <font>
      <sz val="8"/>
      <name val="Arial"/>
      <family val="2"/>
    </font>
    <font>
      <b/>
      <sz val="16"/>
      <name val="Arial"/>
      <family val="2"/>
      <charset val="178"/>
    </font>
    <font>
      <b/>
      <sz val="9"/>
      <name val="Arial"/>
      <family val="2"/>
      <charset val="178"/>
    </font>
    <font>
      <b/>
      <sz val="8"/>
      <name val="Arial"/>
      <family val="2"/>
      <charset val="178"/>
    </font>
    <font>
      <b/>
      <sz val="11"/>
      <name val="Calibri"/>
      <family val="2"/>
    </font>
    <font>
      <vertAlign val="superscript"/>
      <sz val="10"/>
      <name val="Arial"/>
      <family val="2"/>
    </font>
    <font>
      <b/>
      <vertAlign val="superscript"/>
      <sz val="10"/>
      <name val="Arial"/>
      <family val="2"/>
    </font>
    <font>
      <b/>
      <sz val="14"/>
      <name val="Arial"/>
      <family val="2"/>
      <charset val="178"/>
    </font>
    <font>
      <b/>
      <sz val="8"/>
      <color indexed="8"/>
      <name val="Arial"/>
      <family val="2"/>
    </font>
    <font>
      <b/>
      <vertAlign val="superscript"/>
      <sz val="12"/>
      <name val="Arial"/>
      <family val="2"/>
    </font>
    <font>
      <b/>
      <i/>
      <sz val="12"/>
      <name val="Arial"/>
      <family val="2"/>
    </font>
    <font>
      <i/>
      <sz val="10"/>
      <name val="Arial"/>
      <family val="2"/>
    </font>
    <font>
      <b/>
      <vertAlign val="subscript"/>
      <sz val="10"/>
      <name val="Arial"/>
      <family val="2"/>
    </font>
    <font>
      <b/>
      <vertAlign val="subscript"/>
      <sz val="8"/>
      <name val="Arial"/>
      <family val="2"/>
    </font>
    <font>
      <b/>
      <sz val="16"/>
      <name val="Arial"/>
      <family val="2"/>
    </font>
    <font>
      <i/>
      <sz val="12"/>
      <name val="Arial"/>
      <family val="2"/>
    </font>
    <font>
      <sz val="10"/>
      <name val="Arial"/>
      <family val="2"/>
    </font>
    <font>
      <b/>
      <sz val="10"/>
      <color indexed="8"/>
      <name val="Arial"/>
      <family val="2"/>
    </font>
    <font>
      <sz val="10"/>
      <color indexed="8"/>
      <name val="Arial"/>
      <family val="2"/>
    </font>
    <font>
      <b/>
      <sz val="12"/>
      <color indexed="8"/>
      <name val="Arial"/>
      <family val="2"/>
    </font>
    <font>
      <sz val="14"/>
      <name val="Arial"/>
      <family val="2"/>
      <charset val="178"/>
    </font>
    <font>
      <sz val="11"/>
      <color theme="1"/>
      <name val="Calibri"/>
      <family val="2"/>
      <scheme val="minor"/>
    </font>
    <font>
      <sz val="10"/>
      <color rgb="FFFF0000"/>
      <name val="Arial"/>
      <family val="2"/>
    </font>
    <font>
      <sz val="10"/>
      <color theme="1"/>
      <name val="Arial"/>
      <family val="2"/>
    </font>
    <font>
      <b/>
      <sz val="10"/>
      <color theme="1"/>
      <name val="Arial"/>
      <family val="2"/>
    </font>
    <font>
      <b/>
      <sz val="14"/>
      <color theme="1"/>
      <name val="Arial"/>
      <family val="2"/>
    </font>
    <font>
      <b/>
      <sz val="12"/>
      <color theme="1"/>
      <name val="Arial"/>
      <family val="2"/>
    </font>
    <font>
      <sz val="8"/>
      <color theme="1"/>
      <name val="Arial"/>
      <family val="2"/>
    </font>
    <font>
      <b/>
      <sz val="8"/>
      <color theme="1"/>
      <name val="Arial"/>
      <family val="2"/>
    </font>
    <font>
      <b/>
      <sz val="14"/>
      <color rgb="FF000000"/>
      <name val="Arial"/>
      <family val="2"/>
    </font>
    <font>
      <sz val="14"/>
      <color rgb="FF000000"/>
      <name val="Arial"/>
      <family val="2"/>
    </font>
    <font>
      <sz val="10"/>
      <color rgb="FF000000"/>
      <name val="Arial"/>
      <family val="2"/>
    </font>
    <font>
      <sz val="12"/>
      <color rgb="FF000000"/>
      <name val="Arial"/>
      <family val="2"/>
    </font>
    <font>
      <b/>
      <sz val="12"/>
      <color rgb="FF000000"/>
      <name val="Arial"/>
      <family val="2"/>
    </font>
    <font>
      <b/>
      <sz val="10"/>
      <color rgb="FF000000"/>
      <name val="Arial"/>
      <family val="2"/>
    </font>
    <font>
      <b/>
      <sz val="9"/>
      <color theme="1"/>
      <name val="Arial"/>
      <family val="2"/>
    </font>
    <font>
      <b/>
      <sz val="11"/>
      <color rgb="FF000000"/>
      <name val="Arial"/>
      <family val="2"/>
    </font>
    <font>
      <sz val="9"/>
      <name val="Arial"/>
      <family val="2"/>
    </font>
    <font>
      <sz val="12"/>
      <name val="Sakkal Majalla"/>
    </font>
    <font>
      <sz val="10"/>
      <name val="Sakkal Majalla"/>
    </font>
    <font>
      <b/>
      <sz val="14"/>
      <name val="Sakkal Majalla"/>
    </font>
    <font>
      <b/>
      <sz val="12"/>
      <name val="Sakkal Majalla"/>
    </font>
    <font>
      <b/>
      <sz val="14"/>
      <color indexed="12"/>
      <name val="Sakkal Majalla"/>
    </font>
    <font>
      <sz val="14"/>
      <name val="Sakkal Majalla"/>
    </font>
    <font>
      <b/>
      <sz val="13"/>
      <name val="Sakkal Majalla"/>
    </font>
    <font>
      <b/>
      <vertAlign val="superscript"/>
      <sz val="8"/>
      <name val="Arial"/>
      <family val="2"/>
    </font>
    <font>
      <b/>
      <sz val="24"/>
      <name val="Sakkal Majalla"/>
    </font>
    <font>
      <b/>
      <vertAlign val="superscript"/>
      <sz val="10"/>
      <color theme="1"/>
      <name val="Arial"/>
      <family val="2"/>
    </font>
    <font>
      <b/>
      <sz val="11"/>
      <color theme="1"/>
      <name val="Arial"/>
      <family val="2"/>
    </font>
    <font>
      <sz val="11"/>
      <color theme="1"/>
      <name val="Arial"/>
      <family val="2"/>
    </font>
    <font>
      <b/>
      <vertAlign val="subscript"/>
      <sz val="9"/>
      <name val="Arial"/>
      <family val="2"/>
    </font>
    <font>
      <b/>
      <sz val="14"/>
      <color rgb="FFFF0000"/>
      <name val="Arial"/>
      <family val="2"/>
    </font>
    <font>
      <vertAlign val="subscript"/>
      <sz val="10"/>
      <name val="Arial"/>
      <family val="2"/>
    </font>
    <font>
      <sz val="10"/>
      <name val="Calibri"/>
      <family val="2"/>
    </font>
  </fonts>
  <fills count="1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rgb="FFEEECE1"/>
        <bgColor rgb="FF000000"/>
      </patternFill>
    </fill>
    <fill>
      <patternFill patternType="solid">
        <fgColor rgb="FFEEECE1"/>
        <bgColor indexed="64"/>
      </patternFill>
    </fill>
    <fill>
      <patternFill patternType="solid">
        <fgColor theme="0"/>
        <bgColor rgb="FF000000"/>
      </patternFill>
    </fill>
    <fill>
      <patternFill patternType="solid">
        <fgColor rgb="FFFFFFFF"/>
        <bgColor indexed="64"/>
      </patternFill>
    </fill>
  </fills>
  <borders count="118">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medium">
        <color indexed="9"/>
      </left>
      <right style="medium">
        <color indexed="9"/>
      </right>
      <top/>
      <bottom/>
      <diagonal/>
    </border>
    <border>
      <left style="medium">
        <color indexed="9"/>
      </left>
      <right/>
      <top/>
      <bottom/>
      <diagonal/>
    </border>
    <border>
      <left/>
      <right style="medium">
        <color indexed="9"/>
      </right>
      <top/>
      <bottom/>
      <diagonal/>
    </border>
    <border>
      <left style="medium">
        <color indexed="9"/>
      </left>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9"/>
      </left>
      <right/>
      <top style="thin">
        <color indexed="64"/>
      </top>
      <bottom/>
      <diagonal/>
    </border>
    <border>
      <left style="thick">
        <color indexed="9"/>
      </left>
      <right/>
      <top/>
      <bottom/>
      <diagonal/>
    </border>
    <border>
      <left/>
      <right style="thick">
        <color indexed="9"/>
      </right>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medium">
        <color theme="0"/>
      </bottom>
      <diagonal/>
    </border>
    <border>
      <left style="medium">
        <color theme="0"/>
      </left>
      <right/>
      <top style="medium">
        <color theme="0"/>
      </top>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thin">
        <color indexed="64"/>
      </top>
      <bottom style="medium">
        <color theme="0"/>
      </bottom>
      <diagonal/>
    </border>
    <border>
      <left/>
      <right style="medium">
        <color theme="0"/>
      </right>
      <top/>
      <bottom style="thin">
        <color indexed="64"/>
      </bottom>
      <diagonal/>
    </border>
    <border>
      <left style="medium">
        <color theme="0"/>
      </left>
      <right/>
      <top/>
      <bottom style="thin">
        <color indexed="64"/>
      </bottom>
      <diagonal/>
    </border>
    <border>
      <left style="thin">
        <color theme="0"/>
      </left>
      <right/>
      <top style="thin">
        <color indexed="64"/>
      </top>
      <bottom style="thin">
        <color indexed="64"/>
      </bottom>
      <diagonal/>
    </border>
    <border>
      <left style="medium">
        <color theme="0"/>
      </left>
      <right style="medium">
        <color theme="0"/>
      </right>
      <top/>
      <bottom/>
      <diagonal/>
    </border>
    <border>
      <left style="thin">
        <color theme="0"/>
      </left>
      <right style="thin">
        <color theme="0"/>
      </right>
      <top style="thin">
        <color indexed="64"/>
      </top>
      <bottom style="thin">
        <color indexed="64"/>
      </bottom>
      <diagonal/>
    </border>
    <border>
      <left/>
      <right style="medium">
        <color theme="0"/>
      </right>
      <top style="thin">
        <color indexed="64"/>
      </top>
      <bottom style="medium">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right/>
      <top style="thin">
        <color indexed="64"/>
      </top>
      <bottom style="medium">
        <color theme="0"/>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right style="medium">
        <color rgb="FFFFFFFF"/>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rgb="FFFFFFFF"/>
      </left>
      <right/>
      <top style="thin">
        <color indexed="64"/>
      </top>
      <bottom style="thin">
        <color indexed="64"/>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top style="thin">
        <color indexed="64"/>
      </top>
      <bottom/>
      <diagonal/>
    </border>
    <border>
      <left/>
      <right style="medium">
        <color theme="0"/>
      </right>
      <top/>
      <bottom/>
      <diagonal/>
    </border>
    <border>
      <left style="medium">
        <color theme="0"/>
      </left>
      <right/>
      <top style="thin">
        <color indexed="64"/>
      </top>
      <bottom/>
      <diagonal/>
    </border>
    <border>
      <left/>
      <right style="medium">
        <color theme="0"/>
      </right>
      <top style="thin">
        <color indexed="64"/>
      </top>
      <bottom/>
      <diagonal/>
    </border>
    <border>
      <left/>
      <right style="medium">
        <color rgb="FFFFFFFF"/>
      </right>
      <top/>
      <bottom/>
      <diagonal/>
    </border>
    <border>
      <left style="medium">
        <color rgb="FFFFFFFF"/>
      </left>
      <right/>
      <top/>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thin">
        <color indexed="64"/>
      </top>
      <bottom style="medium">
        <color rgb="FFFFFFFF"/>
      </bottom>
      <diagonal/>
    </border>
    <border>
      <left style="medium">
        <color rgb="FFFFFFFF"/>
      </left>
      <right style="medium">
        <color rgb="FFFFFFFF"/>
      </right>
      <top style="thin">
        <color indexed="64"/>
      </top>
      <bottom style="medium">
        <color rgb="FFFFFFFF"/>
      </bottom>
      <diagonal/>
    </border>
    <border>
      <left style="medium">
        <color rgb="FFFFFFFF"/>
      </left>
      <right/>
      <top style="thin">
        <color indexed="64"/>
      </top>
      <bottom style="medium">
        <color rgb="FFFFFFFF"/>
      </bottom>
      <diagonal/>
    </border>
    <border>
      <left/>
      <right style="medium">
        <color rgb="FFFFFFFF"/>
      </right>
      <top style="medium">
        <color rgb="FFFFFFFF"/>
      </top>
      <bottom style="thin">
        <color indexed="64"/>
      </bottom>
      <diagonal/>
    </border>
    <border>
      <left style="medium">
        <color rgb="FFFFFFFF"/>
      </left>
      <right style="medium">
        <color rgb="FFFFFFFF"/>
      </right>
      <top style="medium">
        <color rgb="FFFFFFFF"/>
      </top>
      <bottom style="thin">
        <color indexed="64"/>
      </bottom>
      <diagonal/>
    </border>
    <border>
      <left style="medium">
        <color rgb="FFFFFFFF"/>
      </left>
      <right/>
      <top style="medium">
        <color rgb="FFFFFFFF"/>
      </top>
      <bottom style="thin">
        <color indexed="64"/>
      </bottom>
      <diagonal/>
    </border>
    <border>
      <left style="medium">
        <color rgb="FFFFFFFF"/>
      </left>
      <right style="medium">
        <color rgb="FFFFFFFF"/>
      </right>
      <top/>
      <bottom/>
      <diagonal/>
    </border>
    <border>
      <left style="medium">
        <color rgb="FFFFFFFF"/>
      </left>
      <right style="medium">
        <color rgb="FFFFFFFF"/>
      </right>
      <top style="thin">
        <color indexed="64"/>
      </top>
      <bottom/>
      <diagonal/>
    </border>
    <border>
      <left style="medium">
        <color rgb="FFFFFFFF"/>
      </left>
      <right style="medium">
        <color rgb="FFFFFFFF"/>
      </right>
      <top/>
      <bottom style="thin">
        <color indexed="64"/>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rgb="FFFFFFFF"/>
      </left>
      <right/>
      <top/>
      <bottom style="thin">
        <color indexed="64"/>
      </bottom>
      <diagonal/>
    </border>
    <border>
      <left/>
      <right style="medium">
        <color rgb="FFFFFFFF"/>
      </right>
      <top/>
      <bottom style="thin">
        <color indexed="64"/>
      </bottom>
      <diagonal/>
    </border>
    <border>
      <left/>
      <right/>
      <top style="thin">
        <color indexed="64"/>
      </top>
      <bottom style="medium">
        <color rgb="FFFFFFFF"/>
      </bottom>
      <diagonal/>
    </border>
    <border>
      <left/>
      <right/>
      <top style="thin">
        <color rgb="FF000000"/>
      </top>
      <bottom style="medium">
        <color rgb="FFFFFFFF"/>
      </bottom>
      <diagonal/>
    </border>
    <border>
      <left/>
      <right style="medium">
        <color rgb="FFFFFFFF"/>
      </right>
      <top style="thin">
        <color rgb="FF000000"/>
      </top>
      <bottom style="medium">
        <color rgb="FFFFFFFF"/>
      </bottom>
      <diagonal/>
    </border>
    <border>
      <left style="medium">
        <color rgb="FFFFFFFF"/>
      </left>
      <right/>
      <top style="thin">
        <color rgb="FF000000"/>
      </top>
      <bottom style="medium">
        <color rgb="FFFFFFFF"/>
      </bottom>
      <diagonal/>
    </border>
    <border>
      <left/>
      <right style="medium">
        <color rgb="FFFFFFFF"/>
      </right>
      <top/>
      <bottom style="thin">
        <color rgb="FF000000"/>
      </bottom>
      <diagonal/>
    </border>
    <border>
      <left/>
      <right/>
      <top style="thin">
        <color rgb="FFFFFFFF"/>
      </top>
      <bottom/>
      <diagonal/>
    </border>
    <border>
      <left/>
      <right style="thin">
        <color rgb="FFFFFFFF"/>
      </right>
      <top style="thin">
        <color rgb="FFFFFFFF"/>
      </top>
      <bottom/>
      <diagonal/>
    </border>
    <border>
      <left/>
      <right style="thin">
        <color theme="0"/>
      </right>
      <top style="thin">
        <color indexed="64"/>
      </top>
      <bottom style="thin">
        <color indexed="64"/>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style="thin">
        <color indexed="64"/>
      </bottom>
      <diagonal style="medium">
        <color theme="0"/>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style="thin">
        <color indexed="64"/>
      </bottom>
      <diagonal style="medium">
        <color theme="0"/>
      </diagonal>
    </border>
    <border>
      <left/>
      <right style="medium">
        <color rgb="FFFFFFFF"/>
      </right>
      <top style="thin">
        <color indexed="64"/>
      </top>
      <bottom/>
      <diagonal/>
    </border>
    <border diagonalDown="1">
      <left style="medium">
        <color rgb="FFFFFFFF"/>
      </left>
      <right/>
      <top style="thin">
        <color rgb="FF000000"/>
      </top>
      <bottom style="thin">
        <color rgb="FF000000"/>
      </bottom>
      <diagonal style="medium">
        <color rgb="FFFFFFFF"/>
      </diagonal>
    </border>
    <border>
      <left/>
      <right style="medium">
        <color rgb="FFFFFFFF"/>
      </right>
      <top style="thin">
        <color rgb="FF000000"/>
      </top>
      <bottom style="thin">
        <color rgb="FF000000"/>
      </bottom>
      <diagonal/>
    </border>
    <border>
      <left style="medium">
        <color rgb="FFFFFFFF"/>
      </left>
      <right/>
      <top style="thin">
        <color rgb="FF000000"/>
      </top>
      <bottom style="thin">
        <color rgb="FF000000"/>
      </bottom>
      <diagonal/>
    </border>
    <border diagonalUp="1">
      <left/>
      <right style="medium">
        <color rgb="FFFFFFFF"/>
      </right>
      <top style="thin">
        <color rgb="FF000000"/>
      </top>
      <bottom style="thin">
        <color rgb="FF000000"/>
      </bottom>
      <diagonal style="medium">
        <color rgb="FFFFFFFF"/>
      </diagonal>
    </border>
    <border>
      <left/>
      <right/>
      <top/>
      <bottom style="thin">
        <color rgb="FF000000"/>
      </bottom>
      <diagonal/>
    </border>
    <border>
      <left style="medium">
        <color rgb="FFFFFFFF"/>
      </left>
      <right/>
      <top/>
      <bottom style="thin">
        <color rgb="FF000000"/>
      </bottom>
      <diagonal/>
    </border>
    <border>
      <left style="thin">
        <color theme="0"/>
      </left>
      <right style="thin">
        <color theme="0"/>
      </right>
      <top/>
      <bottom/>
      <diagonal/>
    </border>
    <border>
      <left/>
      <right style="medium">
        <color theme="0"/>
      </right>
      <top style="thin">
        <color auto="1"/>
      </top>
      <bottom style="thin">
        <color theme="1"/>
      </bottom>
      <diagonal/>
    </border>
    <border>
      <left style="medium">
        <color theme="0"/>
      </left>
      <right style="medium">
        <color theme="0"/>
      </right>
      <top style="thin">
        <color auto="1"/>
      </top>
      <bottom style="thin">
        <color theme="1"/>
      </bottom>
      <diagonal/>
    </border>
    <border>
      <left style="medium">
        <color theme="0"/>
      </left>
      <right/>
      <top style="thin">
        <color auto="1"/>
      </top>
      <bottom style="thin">
        <color theme="1"/>
      </bottom>
      <diagonal/>
    </border>
  </borders>
  <cellStyleXfs count="38">
    <xf numFmtId="0" fontId="0" fillId="0" borderId="0"/>
    <xf numFmtId="165" fontId="2"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5" fontId="43" fillId="0" borderId="0" applyFont="0" applyFill="0" applyBorder="0" applyAlignment="0" applyProtection="0"/>
    <xf numFmtId="0" fontId="12" fillId="0" borderId="0" applyAlignment="0">
      <alignment horizontal="centerContinuous" vertical="center"/>
    </xf>
    <xf numFmtId="0" fontId="11" fillId="0" borderId="0" applyAlignment="0">
      <alignment horizontal="centerContinuous" vertical="center"/>
    </xf>
    <xf numFmtId="0" fontId="13" fillId="0" borderId="0" applyAlignment="0">
      <alignment horizontal="centerContinuous" vertical="center"/>
    </xf>
    <xf numFmtId="0" fontId="14" fillId="2" borderId="1">
      <alignment horizontal="right" vertical="center" wrapText="1"/>
    </xf>
    <xf numFmtId="0" fontId="6" fillId="2" borderId="1">
      <alignment horizontal="right" vertical="center" wrapText="1"/>
    </xf>
    <xf numFmtId="1" fontId="10" fillId="2" borderId="2">
      <alignment horizontal="left" vertical="center" wrapText="1"/>
    </xf>
    <xf numFmtId="1" fontId="15" fillId="2" borderId="3">
      <alignment horizontal="center" vertical="center"/>
    </xf>
    <xf numFmtId="0" fontId="16" fillId="2" borderId="3">
      <alignment horizontal="center" vertical="center" wrapText="1"/>
    </xf>
    <xf numFmtId="0" fontId="17" fillId="2" borderId="3">
      <alignment horizontal="center" vertical="center" wrapText="1"/>
    </xf>
    <xf numFmtId="0" fontId="2" fillId="0" borderId="0">
      <alignment horizontal="center" vertical="center" readingOrder="2"/>
    </xf>
    <xf numFmtId="0" fontId="43" fillId="0" borderId="0">
      <alignment horizontal="center" vertical="center" readingOrder="2"/>
    </xf>
    <xf numFmtId="0" fontId="18" fillId="0" borderId="0">
      <alignment horizontal="left" vertical="center"/>
    </xf>
    <xf numFmtId="0" fontId="48" fillId="0" borderId="0"/>
    <xf numFmtId="0" fontId="19" fillId="0" borderId="0">
      <alignment horizontal="right" vertical="center"/>
    </xf>
    <xf numFmtId="0" fontId="20" fillId="0" borderId="0">
      <alignment horizontal="left" vertical="center"/>
    </xf>
    <xf numFmtId="9" fontId="2" fillId="0" borderId="0" applyFont="0" applyFill="0" applyBorder="0" applyAlignment="0" applyProtection="0"/>
    <xf numFmtId="9" fontId="43" fillId="0" borderId="0" applyFont="0" applyFill="0" applyBorder="0" applyAlignment="0" applyProtection="0"/>
    <xf numFmtId="0" fontId="14" fillId="0" borderId="0">
      <alignment horizontal="right" vertical="center"/>
    </xf>
    <xf numFmtId="0" fontId="6" fillId="0" borderId="0">
      <alignment horizontal="right" vertical="center"/>
    </xf>
    <xf numFmtId="0" fontId="2" fillId="0" borderId="0">
      <alignment horizontal="left" vertical="center"/>
    </xf>
    <xf numFmtId="0" fontId="43" fillId="0" borderId="0">
      <alignment horizontal="left" vertical="center"/>
    </xf>
    <xf numFmtId="0" fontId="21" fillId="2" borderId="3" applyAlignment="0">
      <alignment horizontal="center" vertical="center"/>
    </xf>
    <xf numFmtId="0" fontId="19" fillId="0" borderId="4">
      <alignment horizontal="right" vertical="center" indent="1"/>
    </xf>
    <xf numFmtId="0" fontId="14" fillId="2" borderId="4">
      <alignment horizontal="right" vertical="center" wrapText="1" indent="1" readingOrder="2"/>
    </xf>
    <xf numFmtId="0" fontId="26" fillId="2" borderId="4">
      <alignment horizontal="right" vertical="center" wrapText="1" indent="1" readingOrder="2"/>
    </xf>
    <xf numFmtId="0" fontId="6" fillId="2" borderId="4">
      <alignment horizontal="right" vertical="center" wrapText="1" indent="1" readingOrder="2"/>
    </xf>
    <xf numFmtId="0" fontId="6" fillId="2" borderId="4">
      <alignment horizontal="right" vertical="center" wrapText="1" indent="1" readingOrder="2"/>
    </xf>
    <xf numFmtId="0" fontId="22" fillId="0" borderId="4">
      <alignment horizontal="right" vertical="center" indent="1"/>
    </xf>
    <xf numFmtId="0" fontId="22" fillId="2" borderId="4">
      <alignment horizontal="left" vertical="center" wrapText="1" indent="1"/>
    </xf>
    <xf numFmtId="0" fontId="22" fillId="0" borderId="5">
      <alignment horizontal="left" vertical="center"/>
    </xf>
    <xf numFmtId="0" fontId="22" fillId="0" borderId="6">
      <alignment horizontal="left" vertical="center"/>
    </xf>
    <xf numFmtId="0" fontId="1" fillId="0" borderId="0"/>
    <xf numFmtId="0" fontId="2" fillId="0" borderId="0"/>
  </cellStyleXfs>
  <cellXfs count="952">
    <xf numFmtId="0" fontId="0" fillId="0" borderId="0" xfId="0"/>
    <xf numFmtId="0" fontId="5" fillId="0" borderId="0" xfId="0" applyFont="1"/>
    <xf numFmtId="0" fontId="5" fillId="0" borderId="0" xfId="0" applyFont="1" applyAlignment="1">
      <alignment horizontal="center" vertical="center"/>
    </xf>
    <xf numFmtId="0" fontId="8" fillId="0" borderId="0" xfId="0" applyFont="1"/>
    <xf numFmtId="0" fontId="9" fillId="0" borderId="0" xfId="0" applyFont="1" applyAlignment="1">
      <alignment horizontal="center" vertical="center"/>
    </xf>
    <xf numFmtId="0" fontId="3" fillId="0" borderId="0" xfId="0" applyFont="1"/>
    <xf numFmtId="0" fontId="3" fillId="0" borderId="0" xfId="0" applyFont="1" applyAlignment="1">
      <alignment horizontal="center" vertical="center"/>
    </xf>
    <xf numFmtId="0" fontId="6" fillId="0" borderId="0" xfId="0" applyFont="1"/>
    <xf numFmtId="0" fontId="5" fillId="0" borderId="0" xfId="0" applyFont="1" applyFill="1" applyBorder="1"/>
    <xf numFmtId="0" fontId="5" fillId="0" borderId="0" xfId="0" applyFont="1" applyAlignment="1">
      <alignment vertical="center"/>
    </xf>
    <xf numFmtId="0" fontId="5" fillId="0" borderId="0" xfId="0" applyFont="1" applyAlignment="1">
      <alignment horizontal="center" vertical="center" wrapText="1"/>
    </xf>
    <xf numFmtId="0" fontId="5" fillId="0" borderId="0" xfId="0" applyFont="1" applyAlignment="1">
      <alignment wrapText="1"/>
    </xf>
    <xf numFmtId="1" fontId="5" fillId="0" borderId="0" xfId="0" applyNumberFormat="1" applyFont="1"/>
    <xf numFmtId="166" fontId="5" fillId="0" borderId="0" xfId="0" applyNumberFormat="1" applyFont="1" applyAlignment="1">
      <alignment horizontal="center" vertical="center"/>
    </xf>
    <xf numFmtId="0" fontId="22" fillId="0" borderId="0" xfId="35" applyBorder="1" applyAlignment="1">
      <alignment vertical="center"/>
    </xf>
    <xf numFmtId="0" fontId="5" fillId="3" borderId="0" xfId="0" applyFont="1" applyFill="1"/>
    <xf numFmtId="0" fontId="7" fillId="3" borderId="0" xfId="0" applyFont="1" applyFill="1"/>
    <xf numFmtId="0" fontId="3" fillId="3" borderId="0" xfId="0" applyFont="1" applyFill="1"/>
    <xf numFmtId="0" fontId="9" fillId="3" borderId="0" xfId="0" applyFont="1" applyFill="1"/>
    <xf numFmtId="0" fontId="3" fillId="3" borderId="0" xfId="0" applyFont="1" applyFill="1" applyAlignment="1">
      <alignment horizontal="center" vertical="center"/>
    </xf>
    <xf numFmtId="0" fontId="7" fillId="3" borderId="0" xfId="0" applyFont="1" applyFill="1" applyAlignment="1">
      <alignment horizontal="center" vertical="center"/>
    </xf>
    <xf numFmtId="0" fontId="9" fillId="3" borderId="0" xfId="0" applyFont="1" applyFill="1" applyAlignment="1">
      <alignment horizontal="center" vertical="center"/>
    </xf>
    <xf numFmtId="0" fontId="5" fillId="3" borderId="0" xfId="0" applyFont="1" applyFill="1" applyAlignment="1">
      <alignment horizontal="center" vertical="center"/>
    </xf>
    <xf numFmtId="0" fontId="22" fillId="3" borderId="0" xfId="0" applyFont="1" applyFill="1" applyAlignment="1">
      <alignment horizontal="center" vertical="center"/>
    </xf>
    <xf numFmtId="0" fontId="3" fillId="0" borderId="0" xfId="0" applyFont="1" applyBorder="1" applyAlignment="1">
      <alignment horizontal="center"/>
    </xf>
    <xf numFmtId="0" fontId="3" fillId="0" borderId="7" xfId="0" applyFont="1" applyBorder="1" applyAlignment="1">
      <alignment horizontal="center" vertical="center" readingOrder="2"/>
    </xf>
    <xf numFmtId="0" fontId="3" fillId="0" borderId="8" xfId="0" applyFont="1" applyBorder="1" applyAlignment="1">
      <alignment horizontal="left" vertical="center" readingOrder="1"/>
    </xf>
    <xf numFmtId="0" fontId="3" fillId="0" borderId="0" xfId="0" applyFont="1" applyBorder="1"/>
    <xf numFmtId="0" fontId="5" fillId="0" borderId="0" xfId="0" applyFont="1" applyAlignment="1"/>
    <xf numFmtId="0" fontId="6" fillId="0" borderId="9" xfId="0" applyFont="1" applyBorder="1" applyAlignment="1">
      <alignment horizontal="right" vertical="center" readingOrder="2"/>
    </xf>
    <xf numFmtId="0" fontId="6" fillId="0" borderId="17" xfId="28" applyFont="1" applyFill="1" applyBorder="1">
      <alignment horizontal="right" vertical="center" wrapText="1" indent="1" readingOrder="2"/>
    </xf>
    <xf numFmtId="0" fontId="3" fillId="0" borderId="18" xfId="33" applyFont="1" applyFill="1" applyBorder="1" applyAlignment="1">
      <alignment horizontal="center" vertical="center" wrapText="1"/>
    </xf>
    <xf numFmtId="0" fontId="22" fillId="0" borderId="18" xfId="33" applyFont="1" applyFill="1" applyBorder="1">
      <alignment horizontal="left" vertical="center" wrapText="1" indent="1"/>
    </xf>
    <xf numFmtId="0" fontId="15" fillId="0" borderId="17" xfId="29" applyFont="1" applyFill="1" applyBorder="1">
      <alignment horizontal="right" vertical="center" wrapText="1" indent="1" readingOrder="2"/>
    </xf>
    <xf numFmtId="0" fontId="15" fillId="4" borderId="17" xfId="29" applyFont="1" applyFill="1" applyBorder="1">
      <alignment horizontal="right" vertical="center" wrapText="1" indent="1" readingOrder="2"/>
    </xf>
    <xf numFmtId="0" fontId="15" fillId="0" borderId="19" xfId="29" applyFont="1" applyFill="1" applyBorder="1">
      <alignment horizontal="right" vertical="center" wrapText="1" indent="1" readingOrder="2"/>
    </xf>
    <xf numFmtId="0" fontId="23" fillId="4" borderId="20" xfId="12" applyFont="1" applyFill="1" applyBorder="1">
      <alignment horizontal="center" vertical="center" wrapText="1"/>
    </xf>
    <xf numFmtId="0" fontId="22" fillId="0" borderId="0" xfId="0" applyFont="1" applyAlignment="1">
      <alignment horizontal="center" vertical="center"/>
    </xf>
    <xf numFmtId="0" fontId="18" fillId="4" borderId="21" xfId="12" applyFont="1" applyFill="1" applyBorder="1">
      <alignment horizontal="center" vertical="center" wrapText="1"/>
    </xf>
    <xf numFmtId="0" fontId="31" fillId="0" borderId="0" xfId="0" applyFont="1" applyAlignment="1">
      <alignment readingOrder="2"/>
    </xf>
    <xf numFmtId="0" fontId="6" fillId="4" borderId="17" xfId="28" applyFont="1" applyFill="1" applyBorder="1">
      <alignment horizontal="right" vertical="center" wrapText="1" indent="1" readingOrder="2"/>
    </xf>
    <xf numFmtId="0" fontId="14" fillId="0" borderId="19" xfId="28" applyFont="1" applyFill="1" applyBorder="1">
      <alignment horizontal="right" vertical="center" wrapText="1" indent="1" readingOrder="2"/>
    </xf>
    <xf numFmtId="1" fontId="6" fillId="4" borderId="22" xfId="11" applyFont="1" applyFill="1" applyBorder="1">
      <alignment horizontal="center" vertical="center"/>
    </xf>
    <xf numFmtId="0" fontId="14" fillId="4" borderId="17" xfId="28" applyFont="1" applyFill="1" applyBorder="1">
      <alignment horizontal="right" vertical="center" wrapText="1" indent="1" readingOrder="2"/>
    </xf>
    <xf numFmtId="0" fontId="22" fillId="0" borderId="23" xfId="33" applyFont="1" applyFill="1" applyBorder="1">
      <alignment horizontal="left" vertical="center" wrapText="1" indent="1"/>
    </xf>
    <xf numFmtId="0" fontId="23" fillId="4" borderId="20" xfId="26" applyFont="1" applyFill="1" applyBorder="1" applyAlignment="1">
      <alignment horizontal="center" wrapText="1" readingOrder="2"/>
    </xf>
    <xf numFmtId="0" fontId="22" fillId="4" borderId="18" xfId="33" applyFont="1" applyFill="1" applyBorder="1">
      <alignment horizontal="left" vertical="center" wrapText="1" indent="1"/>
    </xf>
    <xf numFmtId="0" fontId="3" fillId="4" borderId="18" xfId="33" applyFont="1" applyFill="1" applyBorder="1" applyAlignment="1">
      <alignment horizontal="center" vertical="center" wrapText="1"/>
    </xf>
    <xf numFmtId="0" fontId="3" fillId="4" borderId="25" xfId="12" applyFont="1" applyFill="1" applyBorder="1">
      <alignment horizontal="center" vertical="center" wrapText="1"/>
    </xf>
    <xf numFmtId="0" fontId="5" fillId="0" borderId="23" xfId="33" applyFont="1" applyFill="1" applyBorder="1">
      <alignment horizontal="left" vertical="center" wrapText="1" indent="1"/>
    </xf>
    <xf numFmtId="0" fontId="5" fillId="4" borderId="18" xfId="33" applyFont="1" applyFill="1" applyBorder="1">
      <alignment horizontal="left" vertical="center" wrapText="1" indent="1"/>
    </xf>
    <xf numFmtId="0" fontId="5" fillId="0" borderId="18" xfId="33" applyFont="1" applyFill="1" applyBorder="1">
      <alignment horizontal="left" vertical="center" wrapText="1" indent="1"/>
    </xf>
    <xf numFmtId="0" fontId="4" fillId="4" borderId="21" xfId="26" applyFont="1" applyFill="1" applyBorder="1" applyAlignment="1">
      <alignment horizontal="center" vertical="top" wrapText="1" readingOrder="2"/>
    </xf>
    <xf numFmtId="0" fontId="4" fillId="4" borderId="21" xfId="12" applyFont="1" applyFill="1" applyBorder="1" applyAlignment="1">
      <alignment horizontal="center" vertical="top" wrapText="1"/>
    </xf>
    <xf numFmtId="0" fontId="23" fillId="4" borderId="20" xfId="12" applyFont="1" applyFill="1" applyBorder="1" applyAlignment="1">
      <alignment horizontal="center" wrapText="1"/>
    </xf>
    <xf numFmtId="0" fontId="6" fillId="0" borderId="27" xfId="0" applyFont="1" applyBorder="1" applyAlignment="1">
      <alignment horizontal="right" readingOrder="2"/>
    </xf>
    <xf numFmtId="0" fontId="3" fillId="0" borderId="28" xfId="0" applyFont="1" applyBorder="1" applyAlignment="1">
      <alignment readingOrder="2"/>
    </xf>
    <xf numFmtId="0" fontId="3" fillId="0" borderId="28" xfId="0" applyFont="1" applyBorder="1"/>
    <xf numFmtId="0" fontId="3" fillId="0" borderId="29" xfId="0" applyFont="1" applyBorder="1" applyAlignment="1">
      <alignment horizontal="left" readingOrder="1"/>
    </xf>
    <xf numFmtId="0" fontId="49" fillId="0" borderId="0" xfId="0" applyFont="1"/>
    <xf numFmtId="3" fontId="5" fillId="0" borderId="0" xfId="0" applyNumberFormat="1" applyFont="1"/>
    <xf numFmtId="3" fontId="5" fillId="0" borderId="31" xfId="32" applyNumberFormat="1" applyFont="1" applyFill="1" applyBorder="1" applyAlignment="1">
      <alignment horizontal="right" vertical="center" indent="1"/>
    </xf>
    <xf numFmtId="169" fontId="5" fillId="4" borderId="32" xfId="32" applyNumberFormat="1" applyFont="1" applyFill="1" applyBorder="1" applyAlignment="1">
      <alignment horizontal="right" vertical="center" indent="1"/>
    </xf>
    <xf numFmtId="0" fontId="5" fillId="4" borderId="32" xfId="32" applyFont="1" applyFill="1" applyBorder="1" applyAlignment="1">
      <alignment horizontal="right" vertical="center" indent="1"/>
    </xf>
    <xf numFmtId="3" fontId="5" fillId="4" borderId="32" xfId="32" applyNumberFormat="1" applyFont="1" applyFill="1" applyBorder="1" applyAlignment="1">
      <alignment horizontal="right" vertical="center" indent="1"/>
    </xf>
    <xf numFmtId="169" fontId="5" fillId="0" borderId="32" xfId="32" applyNumberFormat="1" applyFont="1" applyFill="1" applyBorder="1" applyAlignment="1">
      <alignment horizontal="right" vertical="center" indent="1"/>
    </xf>
    <xf numFmtId="0" fontId="5" fillId="0" borderId="32" xfId="32" applyFont="1" applyFill="1" applyBorder="1" applyAlignment="1">
      <alignment horizontal="right" vertical="center" indent="1"/>
    </xf>
    <xf numFmtId="3" fontId="5" fillId="0" borderId="32" xfId="32" applyNumberFormat="1" applyFont="1" applyFill="1" applyBorder="1" applyAlignment="1">
      <alignment horizontal="right" vertical="center" indent="1"/>
    </xf>
    <xf numFmtId="2" fontId="5" fillId="4" borderId="32" xfId="32" applyNumberFormat="1" applyFont="1" applyFill="1" applyBorder="1" applyAlignment="1">
      <alignment horizontal="center" vertical="center"/>
    </xf>
    <xf numFmtId="0" fontId="15" fillId="0" borderId="34" xfId="29" applyFont="1" applyFill="1" applyBorder="1">
      <alignment horizontal="right" vertical="center" wrapText="1" indent="1" readingOrder="2"/>
    </xf>
    <xf numFmtId="4" fontId="5" fillId="0" borderId="32" xfId="32" applyNumberFormat="1" applyFont="1" applyFill="1" applyBorder="1" applyAlignment="1">
      <alignment horizontal="right" vertical="center"/>
    </xf>
    <xf numFmtId="4" fontId="50" fillId="0" borderId="32" xfId="0" applyNumberFormat="1" applyFont="1" applyFill="1" applyBorder="1" applyAlignment="1">
      <alignment horizontal="right" vertical="center"/>
    </xf>
    <xf numFmtId="4" fontId="5" fillId="0" borderId="31" xfId="32" applyNumberFormat="1" applyFont="1" applyFill="1" applyBorder="1" applyAlignment="1">
      <alignment horizontal="right" vertical="center"/>
    </xf>
    <xf numFmtId="4" fontId="50" fillId="0" borderId="31" xfId="0" applyNumberFormat="1" applyFont="1" applyFill="1" applyBorder="1" applyAlignment="1">
      <alignment horizontal="right" vertical="center"/>
    </xf>
    <xf numFmtId="4" fontId="3" fillId="0" borderId="30" xfId="26" applyNumberFormat="1" applyFont="1" applyFill="1" applyBorder="1" applyAlignment="1">
      <alignment horizontal="right" vertical="center" readingOrder="1"/>
    </xf>
    <xf numFmtId="4" fontId="51" fillId="0" borderId="30" xfId="0" applyNumberFormat="1" applyFont="1" applyFill="1" applyBorder="1" applyAlignment="1">
      <alignment horizontal="right" vertical="center"/>
    </xf>
    <xf numFmtId="0" fontId="17" fillId="0" borderId="25" xfId="26" applyFont="1" applyFill="1" applyBorder="1" applyAlignment="1">
      <alignment horizontal="center" vertical="center" readingOrder="1"/>
    </xf>
    <xf numFmtId="0" fontId="17" fillId="0" borderId="23" xfId="33" applyFont="1" applyFill="1" applyBorder="1" applyAlignment="1">
      <alignment horizontal="left" vertical="center" indent="1"/>
    </xf>
    <xf numFmtId="0" fontId="17" fillId="0" borderId="18" xfId="33" applyFont="1" applyFill="1" applyBorder="1" applyAlignment="1">
      <alignment horizontal="left" vertical="center" indent="1"/>
    </xf>
    <xf numFmtId="4" fontId="5" fillId="4" borderId="32" xfId="32" applyNumberFormat="1" applyFont="1" applyFill="1" applyBorder="1" applyAlignment="1">
      <alignment horizontal="right" vertical="center"/>
    </xf>
    <xf numFmtId="4" fontId="50" fillId="4" borderId="32" xfId="0" applyNumberFormat="1" applyFont="1" applyFill="1" applyBorder="1" applyAlignment="1">
      <alignment horizontal="right" vertical="center"/>
    </xf>
    <xf numFmtId="0" fontId="17" fillId="4" borderId="18" xfId="33" applyFont="1" applyFill="1" applyBorder="1" applyAlignment="1">
      <alignment horizontal="left" vertical="center" indent="1"/>
    </xf>
    <xf numFmtId="0" fontId="6" fillId="5" borderId="9" xfId="0" applyFont="1" applyFill="1" applyBorder="1" applyAlignment="1">
      <alignment horizontal="right" vertical="center"/>
    </xf>
    <xf numFmtId="0" fontId="15" fillId="4" borderId="17" xfId="28" applyFont="1" applyFill="1" applyBorder="1">
      <alignment horizontal="right" vertical="center" wrapText="1" indent="1" readingOrder="2"/>
    </xf>
    <xf numFmtId="0" fontId="15" fillId="0" borderId="17" xfId="28" applyFont="1" applyFill="1" applyBorder="1">
      <alignment horizontal="right" vertical="center" wrapText="1" indent="1" readingOrder="2"/>
    </xf>
    <xf numFmtId="0" fontId="3" fillId="0" borderId="22" xfId="0" applyFont="1" applyBorder="1" applyAlignment="1">
      <alignment horizontal="center" vertical="center" wrapText="1"/>
    </xf>
    <xf numFmtId="0" fontId="3" fillId="0" borderId="19" xfId="0" applyFont="1" applyBorder="1" applyAlignment="1">
      <alignment horizontal="right" vertical="center" wrapText="1" indent="1"/>
    </xf>
    <xf numFmtId="0" fontId="3" fillId="4" borderId="17" xfId="0" applyFont="1" applyFill="1" applyBorder="1" applyAlignment="1">
      <alignment horizontal="right" vertical="center" wrapText="1" indent="1"/>
    </xf>
    <xf numFmtId="0" fontId="3" fillId="0" borderId="17" xfId="0" applyFont="1" applyBorder="1" applyAlignment="1">
      <alignment horizontal="right" vertical="center" wrapText="1" indent="1"/>
    </xf>
    <xf numFmtId="0" fontId="5" fillId="0" borderId="0" xfId="0" applyFont="1" applyAlignment="1">
      <alignment horizontal="center" wrapText="1"/>
    </xf>
    <xf numFmtId="0" fontId="5" fillId="4" borderId="32" xfId="32" applyFont="1" applyFill="1" applyBorder="1" applyAlignment="1">
      <alignment horizontal="center" vertical="center"/>
    </xf>
    <xf numFmtId="0" fontId="5" fillId="0" borderId="32" xfId="32" applyFont="1" applyFill="1" applyBorder="1" applyAlignment="1">
      <alignment horizontal="center" vertical="center"/>
    </xf>
    <xf numFmtId="0" fontId="3" fillId="4" borderId="30" xfId="12" applyFont="1" applyFill="1" applyBorder="1">
      <alignment horizontal="center" vertical="center" wrapText="1"/>
    </xf>
    <xf numFmtId="0" fontId="5" fillId="5" borderId="0" xfId="0" applyFont="1" applyFill="1" applyAlignment="1">
      <alignment vertical="center"/>
    </xf>
    <xf numFmtId="0" fontId="3" fillId="5" borderId="8" xfId="0" applyFont="1" applyFill="1" applyBorder="1" applyAlignment="1">
      <alignment horizontal="left" vertical="center" readingOrder="1"/>
    </xf>
    <xf numFmtId="0" fontId="6" fillId="5" borderId="0" xfId="22" applyFont="1" applyFill="1" applyBorder="1">
      <alignment horizontal="right" vertical="center"/>
    </xf>
    <xf numFmtId="0" fontId="5" fillId="5" borderId="0" xfId="0" applyFont="1" applyFill="1" applyBorder="1" applyAlignment="1">
      <alignment horizontal="center" vertical="center"/>
    </xf>
    <xf numFmtId="0" fontId="3" fillId="5" borderId="0" xfId="22" applyFont="1" applyFill="1" applyBorder="1" applyAlignment="1">
      <alignment horizontal="left" vertical="center"/>
    </xf>
    <xf numFmtId="3" fontId="5" fillId="4" borderId="32" xfId="26" applyNumberFormat="1" applyFont="1" applyFill="1" applyBorder="1" applyAlignment="1">
      <alignment horizontal="right" vertical="center" indent="1"/>
    </xf>
    <xf numFmtId="3" fontId="5" fillId="0" borderId="35" xfId="32" applyNumberFormat="1" applyFont="1" applyFill="1" applyBorder="1" applyAlignment="1">
      <alignment horizontal="right" vertical="center" indent="1"/>
    </xf>
    <xf numFmtId="3" fontId="5" fillId="0" borderId="31" xfId="32" applyNumberFormat="1" applyFont="1" applyFill="1" applyBorder="1" applyAlignment="1">
      <alignment horizontal="center" vertical="center"/>
    </xf>
    <xf numFmtId="3" fontId="5" fillId="4" borderId="32" xfId="32" applyNumberFormat="1" applyFont="1" applyFill="1" applyBorder="1" applyAlignment="1">
      <alignment horizontal="center" vertical="center"/>
    </xf>
    <xf numFmtId="0" fontId="5" fillId="5" borderId="0" xfId="0" applyFont="1" applyFill="1" applyBorder="1" applyAlignment="1">
      <alignment vertical="center"/>
    </xf>
    <xf numFmtId="0" fontId="3" fillId="5" borderId="0" xfId="0" applyFont="1" applyFill="1" applyBorder="1" applyAlignment="1">
      <alignment horizontal="center" vertical="center" readingOrder="1"/>
    </xf>
    <xf numFmtId="0" fontId="3" fillId="5" borderId="0" xfId="0" applyFont="1" applyFill="1" applyBorder="1" applyAlignment="1">
      <alignment horizontal="left" vertical="center" readingOrder="1"/>
    </xf>
    <xf numFmtId="0" fontId="5" fillId="0" borderId="38" xfId="33" applyFont="1" applyFill="1" applyBorder="1">
      <alignment horizontal="left" vertical="center" wrapText="1" indent="1"/>
    </xf>
    <xf numFmtId="0" fontId="5" fillId="0" borderId="24" xfId="33" applyFont="1" applyFill="1" applyBorder="1">
      <alignment horizontal="left" vertical="center" wrapText="1" indent="1"/>
    </xf>
    <xf numFmtId="0" fontId="0" fillId="5" borderId="0" xfId="0" applyFill="1"/>
    <xf numFmtId="0" fontId="52" fillId="3" borderId="0" xfId="0" applyFont="1" applyFill="1" applyBorder="1"/>
    <xf numFmtId="0" fontId="51" fillId="3" borderId="0" xfId="0" applyFont="1" applyFill="1" applyBorder="1"/>
    <xf numFmtId="3" fontId="22" fillId="4" borderId="32" xfId="26" applyNumberFormat="1" applyFont="1" applyFill="1" applyBorder="1" applyAlignment="1">
      <alignment horizontal="right" vertical="center" indent="1"/>
    </xf>
    <xf numFmtId="3" fontId="22" fillId="0" borderId="32" xfId="26" applyNumberFormat="1" applyFont="1" applyFill="1" applyBorder="1" applyAlignment="1">
      <alignment horizontal="right" vertical="center" indent="1"/>
    </xf>
    <xf numFmtId="3" fontId="53" fillId="4" borderId="41" xfId="2" applyNumberFormat="1" applyFont="1" applyFill="1" applyBorder="1" applyAlignment="1">
      <alignment horizontal="center" vertical="center" wrapText="1"/>
    </xf>
    <xf numFmtId="0" fontId="37" fillId="0" borderId="19" xfId="28" applyFont="1" applyFill="1" applyBorder="1">
      <alignment horizontal="right" vertical="center" wrapText="1" indent="1" readingOrder="2"/>
    </xf>
    <xf numFmtId="0" fontId="38" fillId="0" borderId="23" xfId="33" applyFont="1" applyFill="1" applyBorder="1">
      <alignment horizontal="left" vertical="center" wrapText="1" indent="1"/>
    </xf>
    <xf numFmtId="0" fontId="37" fillId="4" borderId="17" xfId="28" applyFont="1" applyFill="1" applyBorder="1">
      <alignment horizontal="right" vertical="center" wrapText="1" indent="1" readingOrder="2"/>
    </xf>
    <xf numFmtId="0" fontId="38" fillId="4" borderId="18" xfId="33" applyFont="1" applyFill="1" applyBorder="1">
      <alignment horizontal="left" vertical="center" wrapText="1" indent="1"/>
    </xf>
    <xf numFmtId="0" fontId="37" fillId="4" borderId="36" xfId="28" applyFont="1" applyFill="1" applyBorder="1">
      <alignment horizontal="right" vertical="center" wrapText="1" indent="1" readingOrder="2"/>
    </xf>
    <xf numFmtId="0" fontId="38" fillId="4" borderId="26" xfId="33" applyFont="1" applyFill="1" applyBorder="1">
      <alignment horizontal="left" vertical="center" wrapText="1" indent="1"/>
    </xf>
    <xf numFmtId="0" fontId="6" fillId="0" borderId="44" xfId="28" applyFont="1" applyFill="1" applyBorder="1">
      <alignment horizontal="right" vertical="center" wrapText="1" indent="1" readingOrder="2"/>
    </xf>
    <xf numFmtId="1" fontId="6" fillId="4" borderId="22" xfId="11" applyFont="1" applyFill="1" applyBorder="1" applyAlignment="1">
      <alignment horizontal="center" vertical="center" wrapText="1"/>
    </xf>
    <xf numFmtId="0" fontId="3" fillId="4" borderId="25" xfId="12" applyFont="1" applyFill="1" applyBorder="1" applyAlignment="1">
      <alignment horizontal="center" vertical="center" wrapText="1"/>
    </xf>
    <xf numFmtId="3" fontId="51" fillId="4" borderId="43" xfId="2" applyNumberFormat="1" applyFont="1" applyFill="1" applyBorder="1" applyAlignment="1">
      <alignment horizontal="center" vertical="center" wrapText="1"/>
    </xf>
    <xf numFmtId="3" fontId="51" fillId="4" borderId="41" xfId="2" applyNumberFormat="1" applyFont="1" applyFill="1" applyBorder="1" applyAlignment="1">
      <alignment horizontal="center" vertical="center" wrapText="1"/>
    </xf>
    <xf numFmtId="1" fontId="51" fillId="4" borderId="43" xfId="2" applyNumberFormat="1" applyFont="1" applyFill="1" applyBorder="1" applyAlignment="1">
      <alignment horizontal="center" vertical="center" wrapText="1"/>
    </xf>
    <xf numFmtId="1" fontId="3" fillId="4" borderId="43" xfId="2" applyNumberFormat="1" applyFont="1" applyFill="1" applyBorder="1" applyAlignment="1">
      <alignment horizontal="center" vertical="center" wrapText="1"/>
    </xf>
    <xf numFmtId="1" fontId="3" fillId="4" borderId="43" xfId="33" applyNumberFormat="1" applyFont="1" applyFill="1" applyBorder="1" applyAlignment="1">
      <alignment horizontal="center" vertical="center" wrapText="1"/>
    </xf>
    <xf numFmtId="0" fontId="3" fillId="4" borderId="43" xfId="33" applyFont="1" applyFill="1" applyBorder="1" applyAlignment="1">
      <alignment horizontal="center" vertical="center" wrapText="1"/>
    </xf>
    <xf numFmtId="0" fontId="3" fillId="4" borderId="21" xfId="12" applyFont="1" applyFill="1" applyBorder="1">
      <alignment horizontal="center" vertical="center" wrapText="1"/>
    </xf>
    <xf numFmtId="0" fontId="6" fillId="5" borderId="9" xfId="0" applyFont="1" applyFill="1" applyBorder="1" applyAlignment="1">
      <alignment horizontal="right"/>
    </xf>
    <xf numFmtId="0" fontId="3" fillId="5" borderId="7" xfId="0" applyFont="1" applyFill="1" applyBorder="1" applyAlignment="1">
      <alignment horizontal="center"/>
    </xf>
    <xf numFmtId="0" fontId="3" fillId="5" borderId="0" xfId="0" applyFont="1" applyFill="1" applyAlignment="1"/>
    <xf numFmtId="0" fontId="3" fillId="5" borderId="8" xfId="0" applyFont="1" applyFill="1" applyBorder="1" applyAlignment="1">
      <alignment horizontal="left"/>
    </xf>
    <xf numFmtId="0" fontId="5" fillId="0" borderId="48" xfId="32" applyFont="1" applyFill="1" applyBorder="1" applyAlignment="1">
      <alignment horizontal="center" vertical="center"/>
    </xf>
    <xf numFmtId="3" fontId="5" fillId="0" borderId="48" xfId="32" applyNumberFormat="1" applyFont="1" applyFill="1" applyBorder="1" applyAlignment="1">
      <alignment horizontal="right" vertical="center" indent="1"/>
    </xf>
    <xf numFmtId="3" fontId="5" fillId="4" borderId="37" xfId="32" applyNumberFormat="1" applyFont="1" applyFill="1" applyBorder="1" applyAlignment="1">
      <alignment horizontal="right" vertical="center" indent="1"/>
    </xf>
    <xf numFmtId="168" fontId="22" fillId="4" borderId="32" xfId="1" applyNumberFormat="1" applyFont="1" applyFill="1" applyBorder="1" applyAlignment="1">
      <alignment horizontal="right" vertical="center"/>
    </xf>
    <xf numFmtId="168" fontId="5" fillId="4" borderId="32" xfId="1" applyNumberFormat="1" applyFont="1" applyFill="1" applyBorder="1" applyAlignment="1">
      <alignment horizontal="right" vertical="center"/>
    </xf>
    <xf numFmtId="168" fontId="22" fillId="0" borderId="32" xfId="1" applyNumberFormat="1" applyFont="1" applyFill="1" applyBorder="1" applyAlignment="1">
      <alignment horizontal="right" vertical="center"/>
    </xf>
    <xf numFmtId="168" fontId="5" fillId="0" borderId="32" xfId="1" applyNumberFormat="1" applyFont="1" applyFill="1" applyBorder="1" applyAlignment="1">
      <alignment horizontal="right" vertical="center"/>
    </xf>
    <xf numFmtId="0" fontId="3" fillId="4" borderId="49" xfId="33" applyFont="1" applyFill="1" applyBorder="1" applyAlignment="1">
      <alignment horizontal="center" vertical="center" wrapText="1"/>
    </xf>
    <xf numFmtId="0" fontId="3" fillId="0" borderId="49" xfId="33" applyFont="1" applyFill="1" applyBorder="1" applyAlignment="1">
      <alignment horizontal="center" vertical="center" wrapText="1"/>
    </xf>
    <xf numFmtId="0" fontId="3" fillId="4" borderId="50" xfId="33" applyFont="1" applyFill="1" applyBorder="1" applyAlignment="1">
      <alignment horizontal="center" vertical="center" wrapText="1"/>
    </xf>
    <xf numFmtId="169" fontId="5" fillId="4" borderId="37" xfId="32" applyNumberFormat="1" applyFont="1" applyFill="1" applyBorder="1" applyAlignment="1">
      <alignment horizontal="right" vertical="center" indent="1"/>
    </xf>
    <xf numFmtId="0" fontId="5" fillId="4" borderId="37" xfId="32" applyFont="1" applyFill="1" applyBorder="1" applyAlignment="1">
      <alignment horizontal="right" vertical="center" indent="1"/>
    </xf>
    <xf numFmtId="0" fontId="3" fillId="4" borderId="26" xfId="33" applyFont="1" applyFill="1" applyBorder="1" applyAlignment="1">
      <alignment horizontal="center" vertical="center" wrapText="1"/>
    </xf>
    <xf numFmtId="3" fontId="54" fillId="0" borderId="45" xfId="2" applyNumberFormat="1" applyFont="1" applyFill="1" applyBorder="1" applyAlignment="1">
      <alignment horizontal="left" vertical="center"/>
    </xf>
    <xf numFmtId="3" fontId="54" fillId="0" borderId="46" xfId="2" applyNumberFormat="1" applyFont="1" applyFill="1" applyBorder="1" applyAlignment="1">
      <alignment horizontal="left" vertical="center"/>
    </xf>
    <xf numFmtId="3" fontId="54" fillId="0" borderId="47" xfId="2" applyNumberFormat="1" applyFont="1" applyFill="1" applyBorder="1" applyAlignment="1">
      <alignment horizontal="left" vertical="center"/>
    </xf>
    <xf numFmtId="3" fontId="55" fillId="0" borderId="43" xfId="2" applyNumberFormat="1" applyFont="1" applyFill="1" applyBorder="1" applyAlignment="1">
      <alignment horizontal="left" vertical="center"/>
    </xf>
    <xf numFmtId="3" fontId="54" fillId="4" borderId="45" xfId="2" applyNumberFormat="1" applyFont="1" applyFill="1" applyBorder="1" applyAlignment="1">
      <alignment horizontal="left" vertical="center"/>
    </xf>
    <xf numFmtId="3" fontId="54" fillId="4" borderId="46" xfId="2" applyNumberFormat="1" applyFont="1" applyFill="1" applyBorder="1" applyAlignment="1">
      <alignment horizontal="left" vertical="center"/>
    </xf>
    <xf numFmtId="3" fontId="54" fillId="4" borderId="47" xfId="2" applyNumberFormat="1" applyFont="1" applyFill="1" applyBorder="1" applyAlignment="1">
      <alignment horizontal="left" vertical="center"/>
    </xf>
    <xf numFmtId="3" fontId="55" fillId="4" borderId="43" xfId="2" applyNumberFormat="1" applyFont="1" applyFill="1" applyBorder="1" applyAlignment="1">
      <alignment horizontal="left" vertical="center"/>
    </xf>
    <xf numFmtId="4" fontId="5" fillId="0" borderId="38" xfId="33" applyNumberFormat="1" applyFont="1" applyFill="1" applyBorder="1" applyAlignment="1">
      <alignment horizontal="right" vertical="center" wrapText="1" indent="1"/>
    </xf>
    <xf numFmtId="4" fontId="5" fillId="4" borderId="18" xfId="33" applyNumberFormat="1" applyFont="1" applyFill="1" applyBorder="1" applyAlignment="1">
      <alignment horizontal="right" vertical="center" wrapText="1" indent="1"/>
    </xf>
    <xf numFmtId="4" fontId="38" fillId="0" borderId="23" xfId="33" applyNumberFormat="1" applyFont="1" applyFill="1" applyBorder="1" applyAlignment="1">
      <alignment horizontal="right" vertical="center" wrapText="1" indent="1"/>
    </xf>
    <xf numFmtId="4" fontId="38" fillId="4" borderId="26" xfId="33" applyNumberFormat="1" applyFont="1" applyFill="1" applyBorder="1" applyAlignment="1">
      <alignment horizontal="right" vertical="center" wrapText="1" indent="1"/>
    </xf>
    <xf numFmtId="4" fontId="38" fillId="4" borderId="18" xfId="33" applyNumberFormat="1" applyFont="1" applyFill="1" applyBorder="1" applyAlignment="1">
      <alignment horizontal="right" vertical="center" wrapText="1" indent="1"/>
    </xf>
    <xf numFmtId="0" fontId="3" fillId="4" borderId="30" xfId="12" applyFont="1" applyFill="1" applyBorder="1" applyAlignment="1">
      <alignment horizontal="center" vertical="center" wrapText="1"/>
    </xf>
    <xf numFmtId="0" fontId="51" fillId="4" borderId="20" xfId="0" applyFont="1" applyFill="1" applyBorder="1" applyAlignment="1">
      <alignment horizontal="center" vertical="center" wrapText="1"/>
    </xf>
    <xf numFmtId="1" fontId="3" fillId="4" borderId="30" xfId="11" applyFont="1" applyFill="1" applyBorder="1" applyAlignment="1">
      <alignment horizontal="center" vertical="center" readingOrder="1"/>
    </xf>
    <xf numFmtId="0" fontId="29" fillId="4" borderId="42" xfId="12" applyFont="1" applyFill="1" applyBorder="1" applyAlignment="1">
      <alignment horizontal="center" vertical="top" wrapText="1"/>
    </xf>
    <xf numFmtId="0" fontId="3" fillId="0" borderId="51" xfId="33" applyFont="1" applyFill="1" applyBorder="1" applyAlignment="1">
      <alignment horizontal="center" vertical="center" wrapText="1"/>
    </xf>
    <xf numFmtId="169" fontId="5" fillId="0" borderId="48" xfId="32" applyNumberFormat="1" applyFont="1" applyFill="1" applyBorder="1" applyAlignment="1">
      <alignment horizontal="right" vertical="center" indent="1"/>
    </xf>
    <xf numFmtId="0" fontId="5" fillId="0" borderId="48" xfId="32" applyFont="1" applyFill="1" applyBorder="1" applyAlignment="1">
      <alignment horizontal="right" vertical="center" indent="1"/>
    </xf>
    <xf numFmtId="0" fontId="3" fillId="0" borderId="38" xfId="33" applyFont="1" applyFill="1" applyBorder="1" applyAlignment="1">
      <alignment horizontal="center" vertical="center" wrapText="1"/>
    </xf>
    <xf numFmtId="0" fontId="3" fillId="0" borderId="52" xfId="0" applyFont="1" applyFill="1" applyBorder="1" applyAlignment="1">
      <alignment horizontal="center" vertical="center" readingOrder="1"/>
    </xf>
    <xf numFmtId="0" fontId="6" fillId="0" borderId="53" xfId="0" applyFont="1" applyFill="1" applyBorder="1" applyAlignment="1">
      <alignment horizontal="right" vertical="center"/>
    </xf>
    <xf numFmtId="0" fontId="5" fillId="6" borderId="0" xfId="0" applyFont="1" applyFill="1" applyBorder="1"/>
    <xf numFmtId="0" fontId="5" fillId="0" borderId="0" xfId="0" applyFont="1" applyFill="1" applyBorder="1" applyAlignment="1">
      <alignment vertical="center"/>
    </xf>
    <xf numFmtId="1" fontId="15" fillId="7" borderId="54" xfId="11" applyFont="1" applyFill="1" applyBorder="1">
      <alignment horizontal="center" vertical="center"/>
    </xf>
    <xf numFmtId="0" fontId="23" fillId="7" borderId="55" xfId="12" applyFont="1" applyFill="1" applyBorder="1">
      <alignment horizontal="center" vertical="center" wrapText="1"/>
    </xf>
    <xf numFmtId="0" fontId="16" fillId="7" borderId="56" xfId="12" applyFont="1" applyFill="1" applyBorder="1">
      <alignment horizontal="center" vertical="center" wrapText="1"/>
    </xf>
    <xf numFmtId="0" fontId="23" fillId="7" borderId="56" xfId="12" applyFont="1" applyFill="1" applyBorder="1" applyAlignment="1">
      <alignment horizontal="center" vertical="center" wrapText="1"/>
    </xf>
    <xf numFmtId="0" fontId="6" fillId="0" borderId="57" xfId="28" applyFont="1" applyFill="1" applyBorder="1">
      <alignment horizontal="right" vertical="center" wrapText="1" indent="1" readingOrder="2"/>
    </xf>
    <xf numFmtId="164" fontId="5" fillId="0" borderId="58" xfId="4" applyNumberFormat="1" applyFont="1" applyFill="1" applyBorder="1" applyAlignment="1">
      <alignment horizontal="right" vertical="center" indent="1"/>
    </xf>
    <xf numFmtId="164" fontId="3" fillId="0" borderId="59" xfId="4" applyNumberFormat="1" applyFont="1" applyFill="1" applyBorder="1" applyAlignment="1">
      <alignment horizontal="right" vertical="center" indent="1"/>
    </xf>
    <xf numFmtId="0" fontId="6" fillId="7" borderId="60" xfId="28" applyFont="1" applyFill="1" applyBorder="1">
      <alignment horizontal="right" vertical="center" wrapText="1" indent="1" readingOrder="2"/>
    </xf>
    <xf numFmtId="164" fontId="5" fillId="7" borderId="61" xfId="4" applyNumberFormat="1" applyFont="1" applyFill="1" applyBorder="1" applyAlignment="1">
      <alignment horizontal="right" vertical="center" indent="1"/>
    </xf>
    <xf numFmtId="164" fontId="3" fillId="7" borderId="62" xfId="4" applyNumberFormat="1" applyFont="1" applyFill="1" applyBorder="1" applyAlignment="1">
      <alignment horizontal="right" vertical="center" indent="1"/>
    </xf>
    <xf numFmtId="0" fontId="5" fillId="0" borderId="63" xfId="33" applyFont="1" applyFill="1" applyBorder="1" applyAlignment="1">
      <alignment horizontal="left" vertical="center" wrapText="1" indent="1"/>
    </xf>
    <xf numFmtId="0" fontId="5" fillId="7" borderId="0" xfId="33" applyFont="1" applyFill="1" applyBorder="1" applyAlignment="1">
      <alignment horizontal="left" vertical="center" wrapText="1" indent="1"/>
    </xf>
    <xf numFmtId="0" fontId="37" fillId="0" borderId="64" xfId="28" applyFont="1" applyFill="1" applyBorder="1">
      <alignment horizontal="right" vertical="center" wrapText="1" indent="1" readingOrder="2"/>
    </xf>
    <xf numFmtId="4" fontId="38" fillId="0" borderId="33" xfId="33" applyNumberFormat="1" applyFont="1" applyFill="1" applyBorder="1" applyAlignment="1">
      <alignment horizontal="right" vertical="center" wrapText="1" indent="1"/>
    </xf>
    <xf numFmtId="0" fontId="38" fillId="0" borderId="33" xfId="33" applyFont="1" applyFill="1" applyBorder="1">
      <alignment horizontal="left" vertical="center" wrapText="1" indent="1"/>
    </xf>
    <xf numFmtId="0" fontId="37" fillId="4" borderId="0" xfId="28" applyFont="1" applyFill="1" applyBorder="1">
      <alignment horizontal="right" vertical="center" wrapText="1" indent="1" readingOrder="2"/>
    </xf>
    <xf numFmtId="4" fontId="38" fillId="4" borderId="0" xfId="33" applyNumberFormat="1" applyFont="1" applyFill="1" applyBorder="1" applyAlignment="1">
      <alignment horizontal="right" vertical="center" wrapText="1" indent="1"/>
    </xf>
    <xf numFmtId="0" fontId="38" fillId="4" borderId="0" xfId="33" applyFont="1" applyFill="1" applyBorder="1">
      <alignment horizontal="left" vertical="center" wrapText="1" indent="1"/>
    </xf>
    <xf numFmtId="0" fontId="37" fillId="0" borderId="39" xfId="28" applyFont="1" applyFill="1" applyBorder="1">
      <alignment horizontal="right" vertical="center" wrapText="1" indent="1" readingOrder="2"/>
    </xf>
    <xf numFmtId="4" fontId="38" fillId="0" borderId="40" xfId="33" applyNumberFormat="1" applyFont="1" applyFill="1" applyBorder="1" applyAlignment="1">
      <alignment horizontal="right" vertical="center" wrapText="1" indent="1"/>
    </xf>
    <xf numFmtId="0" fontId="38" fillId="0" borderId="40" xfId="33" applyFont="1" applyFill="1" applyBorder="1">
      <alignment horizontal="left" vertical="center" wrapText="1" indent="1"/>
    </xf>
    <xf numFmtId="0" fontId="23" fillId="4" borderId="66" xfId="12" applyFont="1" applyFill="1" applyBorder="1" applyAlignment="1">
      <alignment horizontal="center" wrapText="1"/>
    </xf>
    <xf numFmtId="0" fontId="4" fillId="4" borderId="39" xfId="12" applyFont="1" applyFill="1" applyBorder="1" applyAlignment="1">
      <alignment horizontal="center" vertical="top" wrapText="1"/>
    </xf>
    <xf numFmtId="0" fontId="3" fillId="0" borderId="0" xfId="0" applyFont="1" applyFill="1" applyBorder="1" applyAlignment="1"/>
    <xf numFmtId="0" fontId="3" fillId="0" borderId="0" xfId="0" applyFont="1" applyFill="1" applyBorder="1"/>
    <xf numFmtId="2" fontId="5" fillId="0" borderId="58" xfId="32" applyNumberFormat="1" applyFont="1" applyFill="1" applyBorder="1" applyAlignment="1">
      <alignment horizontal="right" vertical="center" indent="1"/>
    </xf>
    <xf numFmtId="0" fontId="5" fillId="0" borderId="59" xfId="33" applyFont="1" applyFill="1" applyBorder="1">
      <alignment horizontal="left" vertical="center" wrapText="1" indent="1"/>
    </xf>
    <xf numFmtId="2" fontId="5" fillId="7" borderId="70" xfId="32" applyNumberFormat="1" applyFont="1" applyFill="1" applyBorder="1" applyAlignment="1">
      <alignment horizontal="right" vertical="center" indent="1"/>
    </xf>
    <xf numFmtId="0" fontId="5" fillId="7" borderId="71" xfId="33" applyFont="1" applyFill="1" applyBorder="1">
      <alignment horizontal="left" vertical="center" wrapText="1" indent="1"/>
    </xf>
    <xf numFmtId="2" fontId="5" fillId="0" borderId="70" xfId="32" applyNumberFormat="1" applyFont="1" applyFill="1" applyBorder="1" applyAlignment="1">
      <alignment horizontal="right" vertical="center" indent="1"/>
    </xf>
    <xf numFmtId="0" fontId="5" fillId="0" borderId="71" xfId="33" applyFont="1" applyFill="1" applyBorder="1">
      <alignment horizontal="left" vertical="center" wrapText="1" indent="1"/>
    </xf>
    <xf numFmtId="0" fontId="3" fillId="6" borderId="0" xfId="0" applyFont="1" applyFill="1" applyBorder="1" applyAlignment="1">
      <alignment horizontal="center" vertical="center"/>
    </xf>
    <xf numFmtId="0" fontId="7" fillId="6" borderId="0" xfId="0" applyFont="1" applyFill="1" applyBorder="1" applyAlignment="1">
      <alignment horizontal="center" vertical="center"/>
    </xf>
    <xf numFmtId="0" fontId="3" fillId="0" borderId="0" xfId="0" applyFont="1" applyFill="1" applyBorder="1" applyAlignment="1">
      <alignment horizontal="center" vertical="center"/>
    </xf>
    <xf numFmtId="0" fontId="25" fillId="7" borderId="79" xfId="0" applyFont="1" applyFill="1" applyBorder="1" applyAlignment="1">
      <alignment horizontal="center" vertical="center" wrapText="1"/>
    </xf>
    <xf numFmtId="0" fontId="25" fillId="7" borderId="79" xfId="0" applyFont="1" applyFill="1" applyBorder="1" applyAlignment="1">
      <alignment horizontal="center" wrapText="1"/>
    </xf>
    <xf numFmtId="0" fontId="3" fillId="7" borderId="78" xfId="0" applyFont="1" applyFill="1" applyBorder="1" applyAlignment="1">
      <alignment horizontal="center" vertical="center" wrapText="1"/>
    </xf>
    <xf numFmtId="0" fontId="3" fillId="7" borderId="78" xfId="0" applyFont="1" applyFill="1" applyBorder="1" applyAlignment="1">
      <alignment horizontal="center" vertical="top" wrapText="1"/>
    </xf>
    <xf numFmtId="0" fontId="3" fillId="0" borderId="55" xfId="0" quotePrefix="1" applyFont="1" applyFill="1" applyBorder="1" applyAlignment="1">
      <alignment horizontal="right" vertical="center" indent="1"/>
    </xf>
    <xf numFmtId="0" fontId="3" fillId="7" borderId="70" xfId="0" applyFont="1" applyFill="1" applyBorder="1" applyAlignment="1">
      <alignment horizontal="right" vertical="center" indent="1"/>
    </xf>
    <xf numFmtId="0" fontId="3" fillId="7" borderId="58" xfId="0" applyFont="1" applyFill="1" applyBorder="1" applyAlignment="1">
      <alignment horizontal="right" vertical="center" indent="1"/>
    </xf>
    <xf numFmtId="0" fontId="5" fillId="7" borderId="58" xfId="0" applyFont="1" applyFill="1" applyBorder="1" applyAlignment="1">
      <alignment horizontal="right" vertical="center" indent="1"/>
    </xf>
    <xf numFmtId="0" fontId="5" fillId="7" borderId="58" xfId="0" quotePrefix="1" applyFont="1" applyFill="1" applyBorder="1" applyAlignment="1">
      <alignment horizontal="right" vertical="center" indent="1"/>
    </xf>
    <xf numFmtId="0" fontId="4" fillId="7" borderId="70" xfId="0" applyFont="1" applyFill="1" applyBorder="1" applyAlignment="1">
      <alignment horizontal="left" vertical="center" indent="1"/>
    </xf>
    <xf numFmtId="0" fontId="3" fillId="0" borderId="70" xfId="0" applyFont="1" applyFill="1" applyBorder="1" applyAlignment="1">
      <alignment horizontal="right" vertical="center" indent="1"/>
    </xf>
    <xf numFmtId="0" fontId="5" fillId="0" borderId="70" xfId="0" applyFont="1" applyFill="1" applyBorder="1" applyAlignment="1">
      <alignment horizontal="right" vertical="center" indent="1"/>
    </xf>
    <xf numFmtId="0" fontId="5" fillId="0" borderId="70" xfId="0" quotePrefix="1" applyFont="1" applyFill="1" applyBorder="1" applyAlignment="1">
      <alignment horizontal="right" vertical="center" indent="1"/>
    </xf>
    <xf numFmtId="0" fontId="4" fillId="0" borderId="70" xfId="0" applyFont="1" applyFill="1" applyBorder="1" applyAlignment="1">
      <alignment horizontal="left" vertical="center" indent="1"/>
    </xf>
    <xf numFmtId="0" fontId="5" fillId="7" borderId="70" xfId="0" applyFont="1" applyFill="1" applyBorder="1" applyAlignment="1">
      <alignment horizontal="right" vertical="center" indent="1"/>
    </xf>
    <xf numFmtId="0" fontId="5" fillId="7" borderId="70" xfId="0" quotePrefix="1" applyFont="1" applyFill="1" applyBorder="1" applyAlignment="1">
      <alignment horizontal="right" vertical="center" indent="1"/>
    </xf>
    <xf numFmtId="0" fontId="3" fillId="7" borderId="61" xfId="0" applyFont="1" applyFill="1" applyBorder="1" applyAlignment="1">
      <alignment horizontal="right" vertical="center" indent="1"/>
    </xf>
    <xf numFmtId="0" fontId="5" fillId="7" borderId="61" xfId="0" applyFont="1" applyFill="1" applyBorder="1" applyAlignment="1">
      <alignment horizontal="right" vertical="center" indent="1"/>
    </xf>
    <xf numFmtId="0" fontId="5" fillId="7" borderId="61" xfId="0" quotePrefix="1" applyFont="1" applyFill="1" applyBorder="1" applyAlignment="1">
      <alignment horizontal="right" vertical="center" indent="1"/>
    </xf>
    <xf numFmtId="0" fontId="4" fillId="7" borderId="61" xfId="0" applyFont="1" applyFill="1" applyBorder="1" applyAlignment="1">
      <alignment horizontal="left" vertical="center" indent="1"/>
    </xf>
    <xf numFmtId="0" fontId="3" fillId="7" borderId="76" xfId="0" applyFont="1" applyFill="1" applyBorder="1" applyAlignment="1">
      <alignment horizontal="right" vertical="center" indent="1"/>
    </xf>
    <xf numFmtId="0" fontId="5" fillId="7" borderId="76" xfId="0" applyFont="1" applyFill="1" applyBorder="1" applyAlignment="1">
      <alignment horizontal="right" vertical="center" indent="1"/>
    </xf>
    <xf numFmtId="0" fontId="5" fillId="7" borderId="76" xfId="0" quotePrefix="1" applyFont="1" applyFill="1" applyBorder="1" applyAlignment="1">
      <alignment horizontal="right" vertical="center" indent="1"/>
    </xf>
    <xf numFmtId="0" fontId="4" fillId="7" borderId="76" xfId="0" applyFont="1" applyFill="1" applyBorder="1" applyAlignment="1">
      <alignment horizontal="left" vertical="center" indent="1"/>
    </xf>
    <xf numFmtId="0" fontId="3" fillId="0" borderId="80" xfId="0" quotePrefix="1" applyFont="1" applyFill="1" applyBorder="1" applyAlignment="1">
      <alignment horizontal="right" vertical="center" indent="1"/>
    </xf>
    <xf numFmtId="0" fontId="9" fillId="6" borderId="0" xfId="0" applyFont="1" applyFill="1" applyBorder="1"/>
    <xf numFmtId="0" fontId="6" fillId="0" borderId="0" xfId="0" applyFont="1" applyFill="1" applyBorder="1" applyAlignment="1">
      <alignment horizontal="right" vertical="center"/>
    </xf>
    <xf numFmtId="0" fontId="3" fillId="0" borderId="0" xfId="0" applyFont="1" applyFill="1" applyBorder="1" applyAlignment="1">
      <alignment horizontal="left" vertical="center"/>
    </xf>
    <xf numFmtId="1" fontId="6" fillId="7" borderId="54" xfId="11" applyFont="1" applyFill="1" applyBorder="1">
      <alignment horizontal="center" vertical="center"/>
    </xf>
    <xf numFmtId="1" fontId="3" fillId="7" borderId="55" xfId="11" applyFont="1" applyFill="1" applyBorder="1" applyAlignment="1">
      <alignment horizontal="center" vertical="center" wrapText="1"/>
    </xf>
    <xf numFmtId="0" fontId="3" fillId="7" borderId="56" xfId="12" applyFont="1" applyFill="1" applyBorder="1">
      <alignment horizontal="center" vertical="center" wrapText="1"/>
    </xf>
    <xf numFmtId="1" fontId="22" fillId="0" borderId="58" xfId="32" applyNumberFormat="1" applyFont="1" applyFill="1" applyBorder="1" applyAlignment="1">
      <alignment horizontal="right" vertical="center" indent="1"/>
    </xf>
    <xf numFmtId="167" fontId="22" fillId="0" borderId="58" xfId="32" quotePrefix="1" applyNumberFormat="1" applyFont="1" applyFill="1" applyBorder="1" applyAlignment="1">
      <alignment horizontal="right" vertical="center" indent="1"/>
    </xf>
    <xf numFmtId="0" fontId="5" fillId="0" borderId="59" xfId="33" applyFont="1" applyFill="1" applyBorder="1" applyAlignment="1">
      <alignment vertical="center" wrapText="1"/>
    </xf>
    <xf numFmtId="0" fontId="6" fillId="7" borderId="69" xfId="28" applyFont="1" applyFill="1" applyBorder="1">
      <alignment horizontal="right" vertical="center" wrapText="1" indent="1" readingOrder="2"/>
    </xf>
    <xf numFmtId="1" fontId="22" fillId="7" borderId="70" xfId="32" applyNumberFormat="1" applyFont="1" applyFill="1" applyBorder="1" applyAlignment="1">
      <alignment horizontal="right" vertical="center" indent="1"/>
    </xf>
    <xf numFmtId="167" fontId="22" fillId="7" borderId="70" xfId="32" applyNumberFormat="1" applyFont="1" applyFill="1" applyBorder="1" applyAlignment="1">
      <alignment horizontal="right" vertical="center" indent="1"/>
    </xf>
    <xf numFmtId="0" fontId="5" fillId="7" borderId="71" xfId="33" applyFont="1" applyFill="1" applyBorder="1" applyAlignment="1">
      <alignment vertical="center" wrapText="1"/>
    </xf>
    <xf numFmtId="0" fontId="6" fillId="0" borderId="69" xfId="28" applyFont="1" applyFill="1" applyBorder="1">
      <alignment horizontal="right" vertical="center" wrapText="1" indent="1" readingOrder="2"/>
    </xf>
    <xf numFmtId="1" fontId="22" fillId="0" borderId="70" xfId="32" applyNumberFormat="1" applyFont="1" applyFill="1" applyBorder="1" applyAlignment="1">
      <alignment horizontal="right" vertical="center" indent="1"/>
    </xf>
    <xf numFmtId="167" fontId="22" fillId="0" borderId="70" xfId="32" applyNumberFormat="1" applyFont="1" applyFill="1" applyBorder="1" applyAlignment="1">
      <alignment horizontal="right" vertical="center" indent="1"/>
    </xf>
    <xf numFmtId="0" fontId="5" fillId="0" borderId="71" xfId="33" applyFont="1" applyFill="1" applyBorder="1" applyAlignment="1">
      <alignment vertical="center" wrapText="1"/>
    </xf>
    <xf numFmtId="0" fontId="6" fillId="0" borderId="75" xfId="28" applyFont="1" applyFill="1" applyBorder="1">
      <alignment horizontal="right" vertical="center" wrapText="1" indent="1" readingOrder="2"/>
    </xf>
    <xf numFmtId="1" fontId="22" fillId="0" borderId="76" xfId="32" applyNumberFormat="1" applyFont="1" applyFill="1" applyBorder="1" applyAlignment="1">
      <alignment horizontal="right" vertical="center" indent="1"/>
    </xf>
    <xf numFmtId="167" fontId="22" fillId="0" borderId="76" xfId="32" applyNumberFormat="1" applyFont="1" applyFill="1" applyBorder="1" applyAlignment="1">
      <alignment horizontal="right" vertical="center" indent="1"/>
    </xf>
    <xf numFmtId="0" fontId="5" fillId="0" borderId="77" xfId="33" applyFont="1" applyFill="1" applyBorder="1" applyAlignment="1">
      <alignment vertical="center" wrapText="1"/>
    </xf>
    <xf numFmtId="0" fontId="22" fillId="6" borderId="0" xfId="35" applyFont="1" applyFill="1" applyBorder="1" applyAlignment="1">
      <alignment vertical="center"/>
    </xf>
    <xf numFmtId="0" fontId="23" fillId="6" borderId="0" xfId="0" applyFont="1" applyFill="1" applyBorder="1" applyAlignment="1"/>
    <xf numFmtId="0" fontId="22" fillId="6" borderId="0" xfId="0" applyFont="1" applyFill="1" applyBorder="1" applyAlignment="1"/>
    <xf numFmtId="0" fontId="22" fillId="0" borderId="0" xfId="35" applyFont="1" applyFill="1" applyBorder="1" applyAlignment="1">
      <alignment vertical="center"/>
    </xf>
    <xf numFmtId="0" fontId="22" fillId="6" borderId="0" xfId="0" applyFont="1" applyFill="1" applyBorder="1"/>
    <xf numFmtId="0" fontId="22" fillId="6" borderId="0" xfId="0" applyFont="1" applyFill="1" applyBorder="1" applyAlignment="1">
      <alignment horizontal="right" readingOrder="2"/>
    </xf>
    <xf numFmtId="0" fontId="23" fillId="6" borderId="0" xfId="0" applyFont="1" applyFill="1" applyBorder="1" applyAlignment="1">
      <alignment horizontal="left"/>
    </xf>
    <xf numFmtId="0" fontId="22" fillId="6" borderId="0" xfId="0" applyFont="1" applyFill="1" applyBorder="1" applyAlignment="1">
      <alignment horizontal="left"/>
    </xf>
    <xf numFmtId="0" fontId="7" fillId="6" borderId="0" xfId="0" applyFont="1" applyFill="1" applyBorder="1" applyAlignment="1">
      <alignment readingOrder="2"/>
    </xf>
    <xf numFmtId="0" fontId="56" fillId="6" borderId="0" xfId="0" applyFont="1" applyFill="1" applyBorder="1" applyAlignment="1">
      <alignment readingOrder="2"/>
    </xf>
    <xf numFmtId="0" fontId="57" fillId="6" borderId="0" xfId="0" applyFont="1" applyFill="1" applyBorder="1"/>
    <xf numFmtId="0" fontId="58" fillId="6" borderId="0" xfId="0" applyFont="1" applyFill="1" applyBorder="1"/>
    <xf numFmtId="0" fontId="59" fillId="6" borderId="0" xfId="0" applyFont="1" applyFill="1" applyBorder="1" applyAlignment="1">
      <alignment readingOrder="2"/>
    </xf>
    <xf numFmtId="49" fontId="59" fillId="6" borderId="0" xfId="0" applyNumberFormat="1" applyFont="1" applyFill="1" applyBorder="1" applyAlignment="1">
      <alignment readingOrder="1"/>
    </xf>
    <xf numFmtId="167" fontId="5" fillId="0" borderId="58" xfId="32" applyNumberFormat="1" applyFont="1" applyFill="1" applyBorder="1" applyAlignment="1">
      <alignment horizontal="right" vertical="center" indent="1"/>
    </xf>
    <xf numFmtId="167" fontId="5" fillId="0" borderId="58" xfId="33" applyNumberFormat="1" applyFont="1" applyFill="1" applyBorder="1" applyAlignment="1">
      <alignment horizontal="right" vertical="center" indent="1"/>
    </xf>
    <xf numFmtId="0" fontId="5" fillId="0" borderId="59" xfId="33" applyFont="1" applyFill="1" applyBorder="1" applyAlignment="1">
      <alignment horizontal="left" vertical="center" wrapText="1" indent="1"/>
    </xf>
    <xf numFmtId="167" fontId="5" fillId="7" borderId="70" xfId="32" applyNumberFormat="1" applyFont="1" applyFill="1" applyBorder="1" applyAlignment="1">
      <alignment horizontal="right" vertical="center" indent="1"/>
    </xf>
    <xf numFmtId="167" fontId="5" fillId="7" borderId="70" xfId="33" applyNumberFormat="1" applyFont="1" applyFill="1" applyBorder="1" applyAlignment="1">
      <alignment horizontal="right" vertical="center" indent="1"/>
    </xf>
    <xf numFmtId="0" fontId="5" fillId="7" borderId="71" xfId="33" applyFont="1" applyFill="1" applyBorder="1" applyAlignment="1">
      <alignment horizontal="left" vertical="center" wrapText="1" indent="1"/>
    </xf>
    <xf numFmtId="167" fontId="5" fillId="0" borderId="70" xfId="32" applyNumberFormat="1" applyFont="1" applyFill="1" applyBorder="1" applyAlignment="1">
      <alignment horizontal="right" vertical="center" indent="1"/>
    </xf>
    <xf numFmtId="167" fontId="5" fillId="0" borderId="70" xfId="33" applyNumberFormat="1" applyFont="1" applyFill="1" applyBorder="1" applyAlignment="1">
      <alignment horizontal="right" vertical="center" indent="1"/>
    </xf>
    <xf numFmtId="0" fontId="5" fillId="0" borderId="71" xfId="33" applyFont="1" applyFill="1" applyBorder="1" applyAlignment="1">
      <alignment horizontal="left" vertical="center" wrapText="1" indent="1"/>
    </xf>
    <xf numFmtId="167" fontId="5" fillId="7" borderId="70" xfId="33" quotePrefix="1" applyNumberFormat="1" applyFont="1" applyFill="1" applyBorder="1" applyAlignment="1">
      <alignment horizontal="right" vertical="center" indent="1"/>
    </xf>
    <xf numFmtId="167" fontId="5" fillId="0" borderId="70" xfId="33" quotePrefix="1" applyNumberFormat="1" applyFont="1" applyFill="1" applyBorder="1" applyAlignment="1">
      <alignment horizontal="right" vertical="center" indent="1"/>
    </xf>
    <xf numFmtId="2" fontId="5" fillId="0" borderId="76" xfId="32" applyNumberFormat="1" applyFont="1" applyFill="1" applyBorder="1" applyAlignment="1">
      <alignment horizontal="right" vertical="center" indent="1"/>
    </xf>
    <xf numFmtId="167" fontId="5" fillId="0" borderId="76" xfId="32" applyNumberFormat="1" applyFont="1" applyFill="1" applyBorder="1" applyAlignment="1">
      <alignment horizontal="right" vertical="center" indent="1"/>
    </xf>
    <xf numFmtId="167" fontId="5" fillId="0" borderId="76" xfId="33" applyNumberFormat="1" applyFont="1" applyFill="1" applyBorder="1" applyAlignment="1">
      <alignment horizontal="right" vertical="center" indent="1"/>
    </xf>
    <xf numFmtId="0" fontId="5" fillId="0" borderId="77" xfId="33" applyFont="1" applyFill="1" applyBorder="1" applyAlignment="1">
      <alignment horizontal="left" vertical="center" wrapText="1" indent="1"/>
    </xf>
    <xf numFmtId="0" fontId="5" fillId="0" borderId="81" xfId="0" applyFont="1" applyFill="1" applyBorder="1"/>
    <xf numFmtId="0" fontId="5" fillId="0" borderId="82" xfId="0" applyFont="1" applyFill="1" applyBorder="1"/>
    <xf numFmtId="4" fontId="22" fillId="0" borderId="58" xfId="32" applyNumberFormat="1" applyFont="1" applyFill="1" applyBorder="1" applyAlignment="1">
      <alignment horizontal="right" vertical="center" indent="1"/>
    </xf>
    <xf numFmtId="4" fontId="22" fillId="7" borderId="70" xfId="32" applyNumberFormat="1" applyFont="1" applyFill="1" applyBorder="1" applyAlignment="1">
      <alignment horizontal="right" vertical="center" indent="1"/>
    </xf>
    <xf numFmtId="4" fontId="22" fillId="0" borderId="70" xfId="32" applyNumberFormat="1" applyFont="1" applyFill="1" applyBorder="1" applyAlignment="1">
      <alignment horizontal="right" vertical="center" indent="1"/>
    </xf>
    <xf numFmtId="4" fontId="22" fillId="0" borderId="70" xfId="32" quotePrefix="1" applyNumberFormat="1" applyFont="1" applyFill="1" applyBorder="1" applyAlignment="1">
      <alignment horizontal="right" vertical="center" indent="1"/>
    </xf>
    <xf numFmtId="4" fontId="22" fillId="7" borderId="70" xfId="32" quotePrefix="1" applyNumberFormat="1" applyFont="1" applyFill="1" applyBorder="1" applyAlignment="1">
      <alignment horizontal="right" vertical="center" indent="1"/>
    </xf>
    <xf numFmtId="4" fontId="22" fillId="0" borderId="76" xfId="32" applyNumberFormat="1" applyFont="1" applyFill="1" applyBorder="1" applyAlignment="1">
      <alignment horizontal="right" vertical="center" indent="1"/>
    </xf>
    <xf numFmtId="4" fontId="22" fillId="0" borderId="76" xfId="32" quotePrefix="1" applyNumberFormat="1" applyFont="1" applyFill="1" applyBorder="1" applyAlignment="1">
      <alignment horizontal="right" vertical="center" indent="1"/>
    </xf>
    <xf numFmtId="4" fontId="5" fillId="0" borderId="0" xfId="0" applyNumberFormat="1" applyFont="1"/>
    <xf numFmtId="0" fontId="48" fillId="0" borderId="0" xfId="17"/>
    <xf numFmtId="0" fontId="14" fillId="0" borderId="64" xfId="28" applyFont="1" applyFill="1" applyBorder="1">
      <alignment horizontal="right" vertical="center" wrapText="1" indent="1" readingOrder="2"/>
    </xf>
    <xf numFmtId="3" fontId="5" fillId="0" borderId="35" xfId="32" applyNumberFormat="1" applyFont="1" applyFill="1" applyBorder="1" applyAlignment="1">
      <alignment horizontal="center" vertical="center"/>
    </xf>
    <xf numFmtId="0" fontId="5" fillId="0" borderId="33" xfId="33" applyFont="1" applyFill="1" applyBorder="1">
      <alignment horizontal="left" vertical="center" wrapText="1" indent="1"/>
    </xf>
    <xf numFmtId="1" fontId="15" fillId="4" borderId="22" xfId="11" applyFont="1" applyFill="1" applyBorder="1" applyAlignment="1">
      <alignment horizontal="center" vertical="center"/>
    </xf>
    <xf numFmtId="0" fontId="29" fillId="4" borderId="25" xfId="12" applyFont="1" applyFill="1" applyBorder="1" applyAlignment="1">
      <alignment horizontal="center" vertical="center" wrapText="1"/>
    </xf>
    <xf numFmtId="1" fontId="6" fillId="7" borderId="54" xfId="11" applyFont="1" applyFill="1" applyBorder="1" applyAlignment="1">
      <alignment horizontal="center" vertical="center"/>
    </xf>
    <xf numFmtId="0" fontId="3" fillId="7" borderId="56" xfId="12" applyFont="1" applyFill="1" applyBorder="1" applyAlignment="1">
      <alignment horizontal="center" vertical="center" wrapText="1"/>
    </xf>
    <xf numFmtId="0" fontId="5" fillId="5" borderId="0" xfId="0" applyFont="1" applyFill="1"/>
    <xf numFmtId="0" fontId="22" fillId="5" borderId="0" xfId="0" applyFont="1" applyFill="1" applyAlignment="1">
      <alignment horizontal="center" vertical="center"/>
    </xf>
    <xf numFmtId="0" fontId="5" fillId="5" borderId="0" xfId="0" applyFont="1" applyFill="1" applyBorder="1" applyAlignment="1">
      <alignment wrapText="1"/>
    </xf>
    <xf numFmtId="0" fontId="3" fillId="5" borderId="0" xfId="0" applyFont="1" applyFill="1" applyBorder="1"/>
    <xf numFmtId="0" fontId="5" fillId="5" borderId="0" xfId="0" applyFont="1" applyFill="1" applyBorder="1" applyAlignment="1">
      <alignment readingOrder="1"/>
    </xf>
    <xf numFmtId="0" fontId="5" fillId="5" borderId="0" xfId="0" applyFont="1" applyFill="1" applyBorder="1" applyAlignment="1">
      <alignment horizontal="right" wrapText="1" readingOrder="2"/>
    </xf>
    <xf numFmtId="0" fontId="5" fillId="5" borderId="0" xfId="0" applyFont="1" applyFill="1" applyBorder="1"/>
    <xf numFmtId="0" fontId="5" fillId="5" borderId="0" xfId="32" applyFont="1" applyFill="1" applyBorder="1" applyAlignment="1">
      <alignment horizontal="center" vertical="center"/>
    </xf>
    <xf numFmtId="3" fontId="5" fillId="5" borderId="0" xfId="32" applyNumberFormat="1" applyFont="1" applyFill="1" applyBorder="1" applyAlignment="1">
      <alignment horizontal="right" vertical="center" indent="1"/>
    </xf>
    <xf numFmtId="0" fontId="3" fillId="5" borderId="0" xfId="0" applyFont="1" applyFill="1" applyBorder="1" applyAlignment="1">
      <alignment horizontal="right" vertical="center" readingOrder="2"/>
    </xf>
    <xf numFmtId="0" fontId="3" fillId="5" borderId="0" xfId="0" applyFont="1" applyFill="1" applyBorder="1" applyAlignment="1">
      <alignment horizontal="center" vertical="center"/>
    </xf>
    <xf numFmtId="0" fontId="5" fillId="5" borderId="0" xfId="0" applyFont="1" applyFill="1" applyBorder="1" applyAlignment="1">
      <alignment horizontal="left" vertical="center"/>
    </xf>
    <xf numFmtId="0" fontId="3" fillId="5" borderId="0" xfId="0" applyFont="1" applyFill="1" applyBorder="1" applyAlignment="1">
      <alignment horizontal="left" vertical="center"/>
    </xf>
    <xf numFmtId="0" fontId="5" fillId="5" borderId="0" xfId="0" applyFont="1" applyFill="1" applyAlignment="1">
      <alignment horizontal="center" vertical="center"/>
    </xf>
    <xf numFmtId="0" fontId="3" fillId="5" borderId="0" xfId="0" applyFont="1" applyFill="1" applyAlignment="1">
      <alignment horizontal="center" vertical="center"/>
    </xf>
    <xf numFmtId="0" fontId="47" fillId="5" borderId="0" xfId="0" applyFont="1" applyFill="1" applyAlignment="1">
      <alignment horizontal="center" vertical="center"/>
    </xf>
    <xf numFmtId="0" fontId="22" fillId="5" borderId="0" xfId="0" applyFont="1" applyFill="1" applyAlignment="1">
      <alignment vertical="center" readingOrder="2"/>
    </xf>
    <xf numFmtId="0" fontId="22" fillId="5" borderId="0" xfId="0" applyFont="1" applyFill="1" applyAlignment="1">
      <alignment vertical="center" readingOrder="1"/>
    </xf>
    <xf numFmtId="0" fontId="15" fillId="5" borderId="67" xfId="28" applyFont="1" applyFill="1" applyBorder="1">
      <alignment horizontal="right" vertical="center" wrapText="1" indent="1" readingOrder="2"/>
    </xf>
    <xf numFmtId="164" fontId="22" fillId="5" borderId="78" xfId="4" applyNumberFormat="1" applyFont="1" applyFill="1" applyBorder="1" applyAlignment="1">
      <alignment horizontal="right" vertical="center" indent="1"/>
    </xf>
    <xf numFmtId="164" fontId="22" fillId="9" borderId="76" xfId="4" applyNumberFormat="1" applyFont="1" applyFill="1" applyBorder="1" applyAlignment="1">
      <alignment horizontal="right" vertical="center" indent="1"/>
    </xf>
    <xf numFmtId="164" fontId="23" fillId="5" borderId="68" xfId="4" applyNumberFormat="1" applyFont="1" applyFill="1" applyBorder="1" applyAlignment="1">
      <alignment horizontal="right" vertical="center" indent="1"/>
    </xf>
    <xf numFmtId="0" fontId="22" fillId="5" borderId="68" xfId="33" applyFont="1" applyFill="1" applyBorder="1" applyAlignment="1">
      <alignment horizontal="left" vertical="center" wrapText="1" indent="1"/>
    </xf>
    <xf numFmtId="0" fontId="6" fillId="4" borderId="54" xfId="26" applyFont="1" applyFill="1" applyBorder="1" applyAlignment="1">
      <alignment horizontal="center" vertical="center" wrapText="1" readingOrder="2"/>
    </xf>
    <xf numFmtId="164" fontId="3" fillId="4" borderId="55" xfId="4" applyNumberFormat="1" applyFont="1" applyFill="1" applyBorder="1" applyAlignment="1">
      <alignment horizontal="right" vertical="center" indent="1"/>
    </xf>
    <xf numFmtId="164" fontId="23" fillId="4" borderId="55" xfId="4" applyNumberFormat="1" applyFont="1" applyFill="1" applyBorder="1" applyAlignment="1">
      <alignment horizontal="right" vertical="center" indent="1"/>
    </xf>
    <xf numFmtId="0" fontId="25" fillId="4" borderId="13" xfId="26" applyFont="1" applyFill="1" applyBorder="1" applyAlignment="1">
      <alignment horizontal="center" vertical="center" wrapText="1" readingOrder="2"/>
    </xf>
    <xf numFmtId="0" fontId="29" fillId="4" borderId="33" xfId="12" applyFont="1" applyFill="1" applyBorder="1" applyAlignment="1">
      <alignment horizontal="center" vertical="top" wrapText="1"/>
    </xf>
    <xf numFmtId="3" fontId="5" fillId="0" borderId="38" xfId="32" applyNumberFormat="1" applyFont="1" applyFill="1" applyBorder="1" applyAlignment="1">
      <alignment horizontal="right" vertical="center" indent="1"/>
    </xf>
    <xf numFmtId="3" fontId="5" fillId="4" borderId="26" xfId="32" applyNumberFormat="1" applyFont="1" applyFill="1" applyBorder="1" applyAlignment="1">
      <alignment horizontal="right" vertical="center" indent="1"/>
    </xf>
    <xf numFmtId="3" fontId="5" fillId="4" borderId="38" xfId="32" applyNumberFormat="1" applyFont="1" applyFill="1" applyBorder="1" applyAlignment="1">
      <alignment horizontal="right" vertical="center" indent="1"/>
    </xf>
    <xf numFmtId="0" fontId="6" fillId="5" borderId="0" xfId="0" applyFont="1" applyFill="1" applyBorder="1" applyAlignment="1">
      <alignment vertical="center" readingOrder="2"/>
    </xf>
    <xf numFmtId="0" fontId="3" fillId="5" borderId="0" xfId="0" applyFont="1" applyFill="1" applyBorder="1" applyAlignment="1">
      <alignment horizontal="center" vertical="center" readingOrder="2"/>
    </xf>
    <xf numFmtId="0" fontId="3" fillId="5" borderId="0" xfId="0" applyFont="1" applyFill="1" applyBorder="1" applyAlignment="1">
      <alignment vertical="center" readingOrder="1"/>
    </xf>
    <xf numFmtId="1" fontId="5" fillId="5" borderId="0" xfId="0" applyNumberFormat="1" applyFont="1" applyFill="1" applyBorder="1"/>
    <xf numFmtId="0" fontId="5" fillId="0" borderId="83" xfId="18" applyFont="1" applyFill="1" applyBorder="1" applyAlignment="1">
      <alignment horizontal="right" vertical="center" readingOrder="2"/>
    </xf>
    <xf numFmtId="0" fontId="5" fillId="0" borderId="84" xfId="19" applyFont="1" applyFill="1" applyBorder="1">
      <alignment horizontal="left" vertical="center"/>
    </xf>
    <xf numFmtId="0" fontId="5" fillId="0" borderId="85" xfId="18" applyFont="1" applyFill="1" applyBorder="1" applyAlignment="1">
      <alignment horizontal="right" vertical="center" readingOrder="2"/>
    </xf>
    <xf numFmtId="0" fontId="5" fillId="0" borderId="86" xfId="19" applyFont="1" applyFill="1" applyBorder="1">
      <alignment horizontal="left" vertical="center"/>
    </xf>
    <xf numFmtId="0" fontId="6" fillId="5" borderId="0" xfId="0" applyFont="1" applyFill="1" applyBorder="1" applyAlignment="1">
      <alignment horizontal="right" vertical="center"/>
    </xf>
    <xf numFmtId="0" fontId="6" fillId="5" borderId="0" xfId="0" applyFont="1" applyFill="1" applyBorder="1" applyAlignment="1">
      <alignment vertical="center"/>
    </xf>
    <xf numFmtId="0" fontId="5" fillId="5" borderId="0" xfId="0" applyFont="1" applyFill="1" applyAlignment="1">
      <alignment horizontal="right"/>
    </xf>
    <xf numFmtId="0" fontId="6" fillId="5" borderId="9" xfId="0" applyFont="1" applyFill="1" applyBorder="1" applyAlignment="1">
      <alignment vertical="top" readingOrder="2"/>
    </xf>
    <xf numFmtId="0" fontId="15" fillId="0" borderId="19" xfId="28" applyFont="1" applyFill="1" applyBorder="1">
      <alignment horizontal="right" vertical="center" wrapText="1" indent="1" readingOrder="2"/>
    </xf>
    <xf numFmtId="3" fontId="22" fillId="0" borderId="31" xfId="26" applyNumberFormat="1" applyFont="1" applyFill="1" applyBorder="1" applyAlignment="1">
      <alignment horizontal="right" vertical="center" indent="1"/>
    </xf>
    <xf numFmtId="1" fontId="23" fillId="4" borderId="30" xfId="11" applyFont="1" applyFill="1" applyBorder="1">
      <alignment horizontal="center" vertical="center"/>
    </xf>
    <xf numFmtId="0" fontId="15" fillId="5" borderId="0" xfId="0" applyFont="1" applyFill="1" applyBorder="1" applyAlignment="1">
      <alignment horizontal="right" vertical="center" readingOrder="2"/>
    </xf>
    <xf numFmtId="0" fontId="23" fillId="5" borderId="0" xfId="0" applyFont="1" applyFill="1" applyBorder="1" applyAlignment="1">
      <alignment horizontal="left" vertical="center"/>
    </xf>
    <xf numFmtId="0" fontId="8" fillId="5" borderId="0" xfId="0" applyFont="1" applyFill="1"/>
    <xf numFmtId="0" fontId="11" fillId="5" borderId="0" xfId="0" applyFont="1" applyFill="1" applyBorder="1" applyAlignment="1">
      <alignment horizontal="center" vertical="center" wrapText="1" readingOrder="1"/>
    </xf>
    <xf numFmtId="0" fontId="6" fillId="5" borderId="0" xfId="0" applyFont="1" applyFill="1" applyBorder="1" applyAlignment="1">
      <alignment horizontal="justify" vertical="top" wrapText="1" readingOrder="1"/>
    </xf>
    <xf numFmtId="0" fontId="6" fillId="3" borderId="0" xfId="0" applyFont="1" applyFill="1" applyBorder="1" applyAlignment="1">
      <alignment horizontal="center" vertical="center" readingOrder="1"/>
    </xf>
    <xf numFmtId="0" fontId="5" fillId="4" borderId="0" xfId="0" applyFont="1" applyFill="1"/>
    <xf numFmtId="0" fontId="3" fillId="5" borderId="12" xfId="0" applyFont="1" applyFill="1" applyBorder="1" applyAlignment="1">
      <alignment vertical="center" readingOrder="2"/>
    </xf>
    <xf numFmtId="0" fontId="6" fillId="0" borderId="12" xfId="0" applyFont="1" applyFill="1" applyBorder="1" applyAlignment="1">
      <alignment vertical="center"/>
    </xf>
    <xf numFmtId="0" fontId="6" fillId="5" borderId="10" xfId="0" applyFont="1" applyFill="1" applyBorder="1" applyAlignment="1">
      <alignment vertical="center"/>
    </xf>
    <xf numFmtId="0" fontId="6" fillId="5" borderId="12" xfId="0" applyFont="1" applyFill="1" applyBorder="1" applyAlignment="1">
      <alignment vertical="center"/>
    </xf>
    <xf numFmtId="0" fontId="5" fillId="5" borderId="0" xfId="0" applyFont="1" applyFill="1" applyBorder="1" applyAlignment="1">
      <alignment horizontal="left"/>
    </xf>
    <xf numFmtId="0" fontId="5" fillId="5" borderId="0" xfId="0" applyFont="1" applyFill="1" applyBorder="1" applyAlignment="1">
      <alignment horizontal="right"/>
    </xf>
    <xf numFmtId="0" fontId="52" fillId="5" borderId="0" xfId="17" applyFont="1" applyFill="1" applyBorder="1" applyAlignment="1">
      <alignment horizontal="center" vertical="center"/>
    </xf>
    <xf numFmtId="3" fontId="5" fillId="5" borderId="0" xfId="32" applyNumberFormat="1" applyFont="1" applyFill="1" applyBorder="1" applyAlignment="1">
      <alignment horizontal="center" vertical="center"/>
    </xf>
    <xf numFmtId="0" fontId="53" fillId="8" borderId="22" xfId="17" applyFont="1" applyFill="1" applyBorder="1" applyAlignment="1">
      <alignment horizontal="center" vertical="center" readingOrder="2"/>
    </xf>
    <xf numFmtId="0" fontId="62" fillId="8" borderId="25" xfId="17" applyFont="1" applyFill="1" applyBorder="1" applyAlignment="1">
      <alignment horizontal="center" vertical="center" wrapText="1"/>
    </xf>
    <xf numFmtId="0" fontId="6" fillId="5" borderId="22" xfId="17" applyFont="1" applyFill="1" applyBorder="1" applyAlignment="1">
      <alignment horizontal="center" vertical="center" wrapText="1" readingOrder="2"/>
    </xf>
    <xf numFmtId="0" fontId="51" fillId="8" borderId="30" xfId="17" applyFont="1" applyFill="1" applyBorder="1" applyAlignment="1">
      <alignment horizontal="center" vertical="center"/>
    </xf>
    <xf numFmtId="0" fontId="3" fillId="5" borderId="30" xfId="17" applyFont="1" applyFill="1" applyBorder="1" applyAlignment="1">
      <alignment horizontal="right" vertical="center" indent="1"/>
    </xf>
    <xf numFmtId="0" fontId="53" fillId="0" borderId="19" xfId="17" applyFont="1" applyBorder="1" applyAlignment="1">
      <alignment horizontal="right" vertical="center" wrapText="1" indent="1" readingOrder="2"/>
    </xf>
    <xf numFmtId="0" fontId="53" fillId="8" borderId="17" xfId="17" applyFont="1" applyFill="1" applyBorder="1" applyAlignment="1">
      <alignment horizontal="right" vertical="center" wrapText="1" indent="1" readingOrder="2"/>
    </xf>
    <xf numFmtId="0" fontId="53" fillId="0" borderId="17" xfId="17" applyFont="1" applyBorder="1" applyAlignment="1">
      <alignment horizontal="right" vertical="center" wrapText="1" indent="1" readingOrder="2"/>
    </xf>
    <xf numFmtId="0" fontId="50" fillId="0" borderId="23" xfId="17" applyFont="1" applyBorder="1" applyAlignment="1">
      <alignment horizontal="left" vertical="center" wrapText="1" indent="1"/>
    </xf>
    <xf numFmtId="0" fontId="50" fillId="8" borderId="18" xfId="17" applyFont="1" applyFill="1" applyBorder="1" applyAlignment="1">
      <alignment horizontal="left" vertical="center" wrapText="1" indent="1"/>
    </xf>
    <xf numFmtId="0" fontId="50" fillId="0" borderId="18" xfId="17" applyFont="1" applyBorder="1" applyAlignment="1">
      <alignment horizontal="left" vertical="center" wrapText="1" indent="1"/>
    </xf>
    <xf numFmtId="168" fontId="3" fillId="0" borderId="32" xfId="1" applyNumberFormat="1" applyFont="1" applyFill="1" applyBorder="1" applyAlignment="1">
      <alignment horizontal="right" vertical="center"/>
    </xf>
    <xf numFmtId="0" fontId="14" fillId="4" borderId="17" xfId="28" applyFill="1" applyBorder="1">
      <alignment horizontal="right" vertical="center" wrapText="1" indent="1" readingOrder="2"/>
    </xf>
    <xf numFmtId="168" fontId="23" fillId="4" borderId="32" xfId="1" applyNumberFormat="1" applyFont="1" applyFill="1" applyBorder="1" applyAlignment="1">
      <alignment horizontal="right" vertical="center"/>
    </xf>
    <xf numFmtId="168" fontId="3" fillId="4" borderId="32" xfId="1" applyNumberFormat="1" applyFont="1" applyFill="1" applyBorder="1" applyAlignment="1">
      <alignment horizontal="right" vertical="center"/>
    </xf>
    <xf numFmtId="0" fontId="14" fillId="0" borderId="44" xfId="28" applyFill="1" applyBorder="1">
      <alignment horizontal="right" vertical="center" wrapText="1" indent="1" readingOrder="2"/>
    </xf>
    <xf numFmtId="168" fontId="22" fillId="0" borderId="48" xfId="1" applyNumberFormat="1" applyFont="1" applyFill="1" applyBorder="1" applyAlignment="1">
      <alignment horizontal="right" vertical="center"/>
    </xf>
    <xf numFmtId="168" fontId="5" fillId="0" borderId="48" xfId="1" applyNumberFormat="1" applyFont="1" applyFill="1" applyBorder="1" applyAlignment="1">
      <alignment horizontal="right" vertical="center"/>
    </xf>
    <xf numFmtId="168" fontId="3" fillId="0" borderId="48" xfId="1" applyNumberFormat="1" applyFont="1" applyFill="1" applyBorder="1" applyAlignment="1">
      <alignment horizontal="right" vertical="center"/>
    </xf>
    <xf numFmtId="0" fontId="22" fillId="0" borderId="38" xfId="33" applyFont="1" applyFill="1" applyBorder="1">
      <alignment horizontal="left" vertical="center" wrapText="1" indent="1"/>
    </xf>
    <xf numFmtId="0" fontId="6" fillId="4" borderId="34" xfId="28" applyFont="1" applyFill="1" applyBorder="1">
      <alignment horizontal="right" vertical="center" wrapText="1" indent="1" readingOrder="2"/>
    </xf>
    <xf numFmtId="0" fontId="23" fillId="4" borderId="65" xfId="26" applyFont="1" applyFill="1" applyBorder="1" applyAlignment="1">
      <alignment horizontal="center" wrapText="1" readingOrder="2"/>
    </xf>
    <xf numFmtId="0" fontId="4" fillId="4" borderId="40" xfId="26" applyFont="1" applyFill="1" applyBorder="1" applyAlignment="1">
      <alignment horizontal="center" vertical="top" wrapText="1" readingOrder="2"/>
    </xf>
    <xf numFmtId="0" fontId="3" fillId="5" borderId="0" xfId="0" applyFont="1" applyFill="1" applyAlignment="1">
      <alignment horizontal="right" vertical="center"/>
    </xf>
    <xf numFmtId="0" fontId="16" fillId="4" borderId="20" xfId="12" applyFont="1" applyFill="1" applyBorder="1" applyAlignment="1">
      <alignment horizontal="center" wrapText="1"/>
    </xf>
    <xf numFmtId="0" fontId="16" fillId="4" borderId="65" xfId="12" applyFont="1" applyFill="1" applyBorder="1" applyAlignment="1">
      <alignment horizontal="center" wrapText="1"/>
    </xf>
    <xf numFmtId="0" fontId="64" fillId="5" borderId="0" xfId="0" applyFont="1" applyFill="1" applyAlignment="1">
      <alignment horizontal="left" vertical="center"/>
    </xf>
    <xf numFmtId="0" fontId="3" fillId="4" borderId="25" xfId="33" applyFont="1" applyFill="1" applyBorder="1" applyAlignment="1">
      <alignment horizontal="left" vertical="center" wrapText="1" indent="1"/>
    </xf>
    <xf numFmtId="0" fontId="65" fillId="5" borderId="0" xfId="0" applyFont="1" applyFill="1"/>
    <xf numFmtId="0" fontId="66" fillId="0" borderId="0" xfId="0" applyFont="1" applyAlignment="1">
      <alignment readingOrder="2"/>
    </xf>
    <xf numFmtId="0" fontId="67" fillId="5" borderId="0" xfId="0" applyFont="1" applyFill="1" applyAlignment="1">
      <alignment horizontal="center" vertical="center"/>
    </xf>
    <xf numFmtId="0" fontId="69" fillId="5" borderId="0" xfId="0" applyFont="1" applyFill="1" applyBorder="1" applyAlignment="1">
      <alignment horizontal="center" vertical="center" wrapText="1" readingOrder="2"/>
    </xf>
    <xf numFmtId="0" fontId="69" fillId="5" borderId="0" xfId="0" applyFont="1" applyFill="1" applyAlignment="1">
      <alignment horizontal="center" vertical="center"/>
    </xf>
    <xf numFmtId="0" fontId="68" fillId="5" borderId="0" xfId="0" applyFont="1" applyFill="1" applyBorder="1" applyAlignment="1">
      <alignment horizontal="right" vertical="top" wrapText="1" readingOrder="2"/>
    </xf>
    <xf numFmtId="0" fontId="68" fillId="5" borderId="0" xfId="0" applyFont="1" applyFill="1"/>
    <xf numFmtId="0" fontId="70" fillId="5" borderId="0" xfId="0" applyFont="1" applyFill="1"/>
    <xf numFmtId="0" fontId="70" fillId="0" borderId="0" xfId="0" applyFont="1"/>
    <xf numFmtId="0" fontId="68" fillId="0" borderId="0" xfId="0" applyFont="1"/>
    <xf numFmtId="0" fontId="65" fillId="0" borderId="0" xfId="0" applyFont="1"/>
    <xf numFmtId="0" fontId="7" fillId="5" borderId="0" xfId="0" applyFont="1" applyFill="1" applyBorder="1" applyAlignment="1">
      <alignment horizontal="center" vertical="center" wrapText="1" readingOrder="1"/>
    </xf>
    <xf numFmtId="0" fontId="3" fillId="5" borderId="0" xfId="0" applyFont="1" applyFill="1" applyBorder="1" applyAlignment="1">
      <alignment horizontal="right" vertical="center"/>
    </xf>
    <xf numFmtId="0" fontId="3" fillId="5" borderId="0" xfId="0" applyFont="1" applyFill="1" applyBorder="1" applyAlignment="1">
      <alignment vertical="center"/>
    </xf>
    <xf numFmtId="0" fontId="3" fillId="5" borderId="25" xfId="17" applyFont="1" applyFill="1" applyBorder="1" applyAlignment="1">
      <alignment horizontal="center" vertical="center" wrapText="1" readingOrder="2"/>
    </xf>
    <xf numFmtId="0" fontId="73" fillId="5" borderId="0" xfId="0" applyFont="1" applyFill="1" applyBorder="1" applyAlignment="1">
      <alignment horizontal="center" vertical="center" wrapText="1" readingOrder="2"/>
    </xf>
    <xf numFmtId="0" fontId="71" fillId="5" borderId="0" xfId="0" applyFont="1" applyFill="1" applyBorder="1" applyAlignment="1">
      <alignment horizontal="right" vertical="top" wrapText="1" indent="1" readingOrder="2"/>
    </xf>
    <xf numFmtId="0" fontId="5" fillId="5" borderId="0" xfId="0" applyFont="1" applyFill="1" applyBorder="1" applyAlignment="1">
      <alignment horizontal="left" vertical="top" wrapText="1" indent="1" readingOrder="1"/>
    </xf>
    <xf numFmtId="0" fontId="6" fillId="8" borderId="34" xfId="17" applyFont="1" applyFill="1" applyBorder="1" applyAlignment="1">
      <alignment horizontal="right" vertical="center" indent="1"/>
    </xf>
    <xf numFmtId="0" fontId="24" fillId="8" borderId="24" xfId="17" applyFont="1" applyFill="1" applyBorder="1" applyAlignment="1">
      <alignment horizontal="left" vertical="center" indent="1"/>
    </xf>
    <xf numFmtId="0" fontId="5" fillId="5" borderId="0" xfId="28" applyFont="1" applyFill="1" applyBorder="1">
      <alignment horizontal="right" vertical="center" wrapText="1" indent="1" readingOrder="2"/>
    </xf>
    <xf numFmtId="2" fontId="5" fillId="5" borderId="0" xfId="32" applyNumberFormat="1" applyFont="1" applyFill="1" applyBorder="1" applyAlignment="1">
      <alignment horizontal="right" vertical="center" indent="1"/>
    </xf>
    <xf numFmtId="2" fontId="5" fillId="5" borderId="0" xfId="32" applyNumberFormat="1" applyFont="1" applyFill="1" applyBorder="1" applyAlignment="1">
      <alignment horizontal="left" vertical="center" indent="1" readingOrder="1"/>
    </xf>
    <xf numFmtId="0" fontId="5" fillId="5" borderId="0" xfId="33" applyFont="1" applyFill="1" applyBorder="1">
      <alignment horizontal="left" vertical="center" wrapText="1" indent="1"/>
    </xf>
    <xf numFmtId="166" fontId="5" fillId="5" borderId="0" xfId="32" applyNumberFormat="1" applyFont="1" applyFill="1" applyBorder="1" applyAlignment="1">
      <alignment horizontal="left" vertical="center" wrapText="1" readingOrder="1"/>
    </xf>
    <xf numFmtId="10" fontId="3" fillId="4" borderId="30" xfId="20" applyNumberFormat="1" applyFont="1" applyFill="1" applyBorder="1" applyAlignment="1">
      <alignment horizontal="right" vertical="center" indent="1"/>
    </xf>
    <xf numFmtId="0" fontId="5" fillId="5" borderId="0" xfId="0" applyFont="1" applyFill="1" applyBorder="1" applyAlignment="1">
      <alignment horizontal="left" vertical="center"/>
    </xf>
    <xf numFmtId="0" fontId="61" fillId="7" borderId="55" xfId="11" applyNumberFormat="1" applyFont="1" applyFill="1" applyBorder="1">
      <alignment horizontal="center" vertical="center"/>
    </xf>
    <xf numFmtId="0" fontId="76" fillId="0" borderId="0" xfId="36" applyFont="1"/>
    <xf numFmtId="0" fontId="3" fillId="0" borderId="17" xfId="36" applyFont="1" applyFill="1" applyBorder="1" applyAlignment="1">
      <alignment horizontal="right" vertical="center" indent="1"/>
    </xf>
    <xf numFmtId="0" fontId="3" fillId="0" borderId="36" xfId="36" applyFont="1" applyFill="1" applyBorder="1" applyAlignment="1">
      <alignment horizontal="right" vertical="center" indent="1"/>
    </xf>
    <xf numFmtId="0" fontId="3" fillId="0" borderId="19" xfId="36" applyFont="1" applyFill="1" applyBorder="1" applyAlignment="1">
      <alignment horizontal="right" vertical="center" indent="1"/>
    </xf>
    <xf numFmtId="0" fontId="3" fillId="4" borderId="17" xfId="36" applyFont="1" applyFill="1" applyBorder="1" applyAlignment="1">
      <alignment horizontal="right" vertical="center" indent="1"/>
    </xf>
    <xf numFmtId="0" fontId="75" fillId="4" borderId="20" xfId="36" applyFont="1" applyFill="1" applyBorder="1" applyAlignment="1">
      <alignment horizontal="center"/>
    </xf>
    <xf numFmtId="0" fontId="5" fillId="4" borderId="21" xfId="36" applyFont="1" applyFill="1" applyBorder="1" applyAlignment="1">
      <alignment horizontal="center" vertical="top" wrapText="1"/>
    </xf>
    <xf numFmtId="0" fontId="10" fillId="0" borderId="23" xfId="33" applyFont="1" applyFill="1" applyBorder="1" applyAlignment="1">
      <alignment horizontal="left" vertical="center" indent="1"/>
    </xf>
    <xf numFmtId="0" fontId="10" fillId="4" borderId="18" xfId="33" applyFont="1" applyFill="1" applyBorder="1" applyAlignment="1">
      <alignment horizontal="left" vertical="center" indent="1"/>
    </xf>
    <xf numFmtId="0" fontId="10" fillId="0" borderId="18" xfId="33" applyFont="1" applyFill="1" applyBorder="1" applyAlignment="1">
      <alignment horizontal="left" vertical="center" indent="1"/>
    </xf>
    <xf numFmtId="0" fontId="10" fillId="0" borderId="26" xfId="33" applyFont="1" applyFill="1" applyBorder="1" applyAlignment="1">
      <alignment horizontal="left" vertical="center" indent="1"/>
    </xf>
    <xf numFmtId="170" fontId="50" fillId="0" borderId="31" xfId="36" applyNumberFormat="1" applyFont="1" applyFill="1" applyBorder="1" applyAlignment="1">
      <alignment horizontal="right" vertical="center" indent="1"/>
    </xf>
    <xf numFmtId="170" fontId="50" fillId="4" borderId="32" xfId="36" applyNumberFormat="1" applyFont="1" applyFill="1" applyBorder="1" applyAlignment="1">
      <alignment horizontal="right" vertical="center" indent="1"/>
    </xf>
    <xf numFmtId="170" fontId="50" fillId="0" borderId="32" xfId="36" applyNumberFormat="1" applyFont="1" applyFill="1" applyBorder="1" applyAlignment="1">
      <alignment horizontal="right" vertical="center" indent="1"/>
    </xf>
    <xf numFmtId="170" fontId="50" fillId="0" borderId="37" xfId="36" applyNumberFormat="1" applyFont="1" applyFill="1" applyBorder="1" applyAlignment="1">
      <alignment horizontal="right" vertical="center" indent="1"/>
    </xf>
    <xf numFmtId="0" fontId="3" fillId="5" borderId="0" xfId="0" applyFont="1" applyFill="1" applyBorder="1" applyAlignment="1">
      <alignment horizontal="right"/>
    </xf>
    <xf numFmtId="0" fontId="3" fillId="5" borderId="0" xfId="0" applyFont="1" applyFill="1" applyBorder="1" applyAlignment="1">
      <alignment horizontal="left"/>
    </xf>
    <xf numFmtId="0" fontId="22" fillId="7" borderId="77" xfId="33" applyFont="1" applyFill="1" applyBorder="1">
      <alignment horizontal="left" vertical="center" wrapText="1" indent="1"/>
    </xf>
    <xf numFmtId="4" fontId="5" fillId="7" borderId="76" xfId="0" quotePrefix="1" applyNumberFormat="1" applyFont="1" applyFill="1" applyBorder="1" applyAlignment="1">
      <alignment horizontal="right" vertical="center" indent="1"/>
    </xf>
    <xf numFmtId="0" fontId="6" fillId="7" borderId="75" xfId="30" applyFont="1" applyFill="1" applyBorder="1" applyAlignment="1">
      <alignment horizontal="right" vertical="center" wrapText="1" indent="1" readingOrder="2"/>
    </xf>
    <xf numFmtId="0" fontId="22" fillId="0" borderId="71" xfId="33" applyFont="1" applyFill="1" applyBorder="1">
      <alignment horizontal="left" vertical="center" wrapText="1" indent="1"/>
    </xf>
    <xf numFmtId="4" fontId="5" fillId="0" borderId="70" xfId="0" quotePrefix="1" applyNumberFormat="1" applyFont="1" applyFill="1" applyBorder="1" applyAlignment="1">
      <alignment horizontal="right" vertical="center" indent="1"/>
    </xf>
    <xf numFmtId="0" fontId="6" fillId="0" borderId="69" xfId="30" applyFont="1" applyFill="1" applyBorder="1" applyAlignment="1">
      <alignment horizontal="right" vertical="center" wrapText="1" indent="1" readingOrder="2"/>
    </xf>
    <xf numFmtId="0" fontId="22" fillId="7" borderId="71" xfId="33" applyFont="1" applyFill="1" applyBorder="1">
      <alignment horizontal="left" vertical="center" wrapText="1" indent="1"/>
    </xf>
    <xf numFmtId="4" fontId="5" fillId="7" borderId="70" xfId="0" quotePrefix="1" applyNumberFormat="1" applyFont="1" applyFill="1" applyBorder="1" applyAlignment="1">
      <alignment horizontal="right" vertical="center" indent="1"/>
    </xf>
    <xf numFmtId="0" fontId="6" fillId="7" borderId="69" xfId="30" applyFont="1" applyFill="1" applyBorder="1" applyAlignment="1">
      <alignment horizontal="right" vertical="center" wrapText="1" indent="1" readingOrder="2"/>
    </xf>
    <xf numFmtId="0" fontId="22" fillId="0" borderId="74" xfId="33" applyFont="1" applyFill="1" applyBorder="1">
      <alignment horizontal="left" vertical="center" wrapText="1" indent="1"/>
    </xf>
    <xf numFmtId="4" fontId="5" fillId="0" borderId="73" xfId="0" quotePrefix="1" applyNumberFormat="1" applyFont="1" applyFill="1" applyBorder="1" applyAlignment="1">
      <alignment horizontal="right" vertical="center" indent="1"/>
    </xf>
    <xf numFmtId="0" fontId="6" fillId="0" borderId="72" xfId="30" applyFont="1" applyFill="1" applyBorder="1" applyAlignment="1">
      <alignment horizontal="right" vertical="center" wrapText="1" indent="1" readingOrder="2"/>
    </xf>
    <xf numFmtId="0" fontId="3" fillId="6" borderId="68" xfId="0" applyFont="1" applyFill="1" applyBorder="1" applyAlignment="1">
      <alignment horizontal="left" vertical="center"/>
    </xf>
    <xf numFmtId="0" fontId="3" fillId="6" borderId="88" xfId="0" applyFont="1" applyFill="1" applyBorder="1" applyAlignment="1">
      <alignment vertical="center"/>
    </xf>
    <xf numFmtId="0" fontId="3" fillId="6" borderId="12" xfId="0" applyFont="1" applyFill="1" applyBorder="1" applyAlignment="1">
      <alignment vertical="center"/>
    </xf>
    <xf numFmtId="0" fontId="3" fillId="6" borderId="87" xfId="0" applyFont="1" applyFill="1" applyBorder="1" applyAlignment="1">
      <alignment vertical="center"/>
    </xf>
    <xf numFmtId="0" fontId="6" fillId="6" borderId="67" xfId="0" applyFont="1" applyFill="1" applyBorder="1" applyAlignment="1">
      <alignment horizontal="right" vertical="center"/>
    </xf>
    <xf numFmtId="0" fontId="7" fillId="6" borderId="0" xfId="0" applyFont="1" applyFill="1" applyBorder="1" applyAlignment="1">
      <alignment horizontal="center"/>
    </xf>
    <xf numFmtId="0" fontId="7" fillId="6" borderId="0" xfId="0" applyFont="1" applyFill="1" applyBorder="1" applyAlignment="1"/>
    <xf numFmtId="0" fontId="3" fillId="0" borderId="0" xfId="0" applyFont="1" applyFill="1" applyBorder="1" applyAlignment="1">
      <alignment vertical="center"/>
    </xf>
    <xf numFmtId="0" fontId="7" fillId="0" borderId="0" xfId="0" applyFont="1" applyFill="1" applyBorder="1"/>
    <xf numFmtId="0" fontId="5" fillId="9" borderId="77" xfId="33" applyFont="1" applyFill="1" applyBorder="1">
      <alignment horizontal="left" vertical="center" wrapText="1" indent="1"/>
    </xf>
    <xf numFmtId="166" fontId="5" fillId="9" borderId="76" xfId="32" applyNumberFormat="1" applyFont="1" applyFill="1" applyBorder="1" applyAlignment="1">
      <alignment horizontal="left" vertical="center" wrapText="1" readingOrder="1"/>
    </xf>
    <xf numFmtId="2" fontId="5" fillId="9" borderId="76" xfId="32" applyNumberFormat="1" applyFont="1" applyFill="1" applyBorder="1" applyAlignment="1">
      <alignment horizontal="right" vertical="center" indent="1"/>
    </xf>
    <xf numFmtId="2" fontId="5" fillId="9" borderId="76" xfId="32" applyNumberFormat="1" applyFont="1" applyFill="1" applyBorder="1" applyAlignment="1">
      <alignment horizontal="left" vertical="center" indent="1" readingOrder="1"/>
    </xf>
    <xf numFmtId="166" fontId="5" fillId="7" borderId="70" xfId="32" applyNumberFormat="1" applyFont="1" applyFill="1" applyBorder="1" applyAlignment="1">
      <alignment horizontal="left" vertical="center" wrapText="1" readingOrder="1"/>
    </xf>
    <xf numFmtId="166" fontId="5" fillId="0" borderId="70" xfId="32" applyNumberFormat="1" applyFont="1" applyFill="1" applyBorder="1" applyAlignment="1">
      <alignment horizontal="left" vertical="center" wrapText="1" readingOrder="1"/>
    </xf>
    <xf numFmtId="2" fontId="5" fillId="7" borderId="70" xfId="32" applyNumberFormat="1" applyFont="1" applyFill="1" applyBorder="1" applyAlignment="1">
      <alignment horizontal="left" vertical="center" readingOrder="1"/>
    </xf>
    <xf numFmtId="166" fontId="5" fillId="0" borderId="58" xfId="32" applyNumberFormat="1" applyFont="1" applyFill="1" applyBorder="1" applyAlignment="1">
      <alignment horizontal="left" vertical="center" readingOrder="1"/>
    </xf>
    <xf numFmtId="1" fontId="3" fillId="7" borderId="108" xfId="10" applyFont="1" applyFill="1" applyBorder="1">
      <alignment horizontal="left" vertical="center" wrapText="1"/>
    </xf>
    <xf numFmtId="0" fontId="6" fillId="7" borderId="111" xfId="9" applyFont="1" applyFill="1" applyBorder="1">
      <alignment horizontal="right" vertical="center" wrapText="1"/>
    </xf>
    <xf numFmtId="0" fontId="3" fillId="5" borderId="68" xfId="0" applyFont="1" applyFill="1" applyBorder="1" applyAlignment="1">
      <alignment horizontal="left"/>
    </xf>
    <xf numFmtId="0" fontId="3" fillId="5" borderId="93" xfId="0" applyFont="1" applyFill="1" applyBorder="1" applyAlignment="1"/>
    <xf numFmtId="0" fontId="3" fillId="5" borderId="112" xfId="0" applyFont="1" applyFill="1" applyBorder="1" applyAlignment="1"/>
    <xf numFmtId="0" fontId="3" fillId="5" borderId="113" xfId="0" applyFont="1" applyFill="1" applyBorder="1" applyAlignment="1"/>
    <xf numFmtId="0" fontId="6" fillId="5" borderId="67" xfId="0" applyFont="1" applyFill="1" applyBorder="1" applyAlignment="1"/>
    <xf numFmtId="0" fontId="3" fillId="6" borderId="0" xfId="0" applyFont="1" applyFill="1" applyBorder="1"/>
    <xf numFmtId="0" fontId="7" fillId="6" borderId="0" xfId="0" applyFont="1" applyFill="1" applyBorder="1"/>
    <xf numFmtId="2" fontId="5" fillId="7" borderId="76" xfId="32" applyNumberFormat="1" applyFont="1" applyFill="1" applyBorder="1" applyAlignment="1">
      <alignment horizontal="right" vertical="center" indent="1"/>
    </xf>
    <xf numFmtId="2" fontId="5" fillId="7" borderId="76" xfId="32" applyNumberFormat="1" applyFont="1" applyFill="1" applyBorder="1" applyAlignment="1">
      <alignment horizontal="left" vertical="center" readingOrder="1"/>
    </xf>
    <xf numFmtId="0" fontId="5" fillId="0" borderId="0" xfId="18" applyFont="1" applyFill="1" applyBorder="1" applyAlignment="1">
      <alignment horizontal="right" vertical="center" readingOrder="2"/>
    </xf>
    <xf numFmtId="0" fontId="5" fillId="0" borderId="0" xfId="19" applyFont="1" applyFill="1" applyBorder="1">
      <alignment horizontal="left" vertical="center"/>
    </xf>
    <xf numFmtId="166" fontId="5" fillId="0" borderId="58" xfId="32" applyNumberFormat="1" applyFont="1" applyFill="1" applyBorder="1" applyAlignment="1">
      <alignment horizontal="right" vertical="center" indent="1"/>
    </xf>
    <xf numFmtId="2" fontId="5" fillId="0" borderId="58" xfId="33" applyNumberFormat="1" applyFont="1" applyFill="1" applyBorder="1" applyAlignment="1">
      <alignment horizontal="right" vertical="center" indent="1"/>
    </xf>
    <xf numFmtId="2" fontId="5" fillId="7" borderId="70" xfId="33" applyNumberFormat="1" applyFont="1" applyFill="1" applyBorder="1" applyAlignment="1">
      <alignment horizontal="right" vertical="center" indent="1"/>
    </xf>
    <xf numFmtId="2" fontId="5" fillId="0" borderId="70" xfId="33" applyNumberFormat="1" applyFont="1" applyFill="1" applyBorder="1" applyAlignment="1">
      <alignment horizontal="right" vertical="center" indent="1"/>
    </xf>
    <xf numFmtId="2" fontId="5" fillId="7" borderId="70" xfId="33" quotePrefix="1" applyNumberFormat="1" applyFont="1" applyFill="1" applyBorder="1" applyAlignment="1">
      <alignment horizontal="right" vertical="center" indent="1"/>
    </xf>
    <xf numFmtId="2" fontId="5" fillId="0" borderId="70" xfId="33" quotePrefix="1" applyNumberFormat="1" applyFont="1" applyFill="1" applyBorder="1" applyAlignment="1">
      <alignment horizontal="right" vertical="center" indent="1"/>
    </xf>
    <xf numFmtId="2" fontId="5" fillId="0" borderId="76" xfId="33" applyNumberFormat="1" applyFont="1" applyFill="1" applyBorder="1" applyAlignment="1">
      <alignment horizontal="right" vertical="center" indent="1"/>
    </xf>
    <xf numFmtId="166" fontId="5" fillId="7" borderId="70" xfId="32" applyNumberFormat="1" applyFont="1" applyFill="1" applyBorder="1" applyAlignment="1">
      <alignment horizontal="right" vertical="center" indent="1"/>
    </xf>
    <xf numFmtId="166" fontId="5" fillId="0" borderId="70" xfId="32" applyNumberFormat="1" applyFont="1" applyFill="1" applyBorder="1" applyAlignment="1">
      <alignment horizontal="right" vertical="center" indent="1"/>
    </xf>
    <xf numFmtId="166" fontId="5" fillId="7" borderId="70" xfId="33" quotePrefix="1" applyNumberFormat="1" applyFont="1" applyFill="1" applyBorder="1" applyAlignment="1">
      <alignment horizontal="right" vertical="center" indent="1"/>
    </xf>
    <xf numFmtId="166" fontId="5" fillId="0" borderId="70" xfId="33" quotePrefix="1" applyNumberFormat="1" applyFont="1" applyFill="1" applyBorder="1" applyAlignment="1">
      <alignment horizontal="right" vertical="center" indent="1"/>
    </xf>
    <xf numFmtId="166" fontId="5" fillId="0" borderId="76" xfId="32" applyNumberFormat="1" applyFont="1" applyFill="1" applyBorder="1" applyAlignment="1">
      <alignment horizontal="right" vertical="center" indent="1"/>
    </xf>
    <xf numFmtId="0" fontId="15" fillId="0" borderId="36" xfId="28" applyFont="1" applyFill="1" applyBorder="1">
      <alignment horizontal="right" vertical="center" wrapText="1" indent="1" readingOrder="2"/>
    </xf>
    <xf numFmtId="3" fontId="5" fillId="0" borderId="37" xfId="26" applyNumberFormat="1" applyFont="1" applyFill="1" applyBorder="1" applyAlignment="1">
      <alignment horizontal="right" vertical="center" indent="1"/>
    </xf>
    <xf numFmtId="0" fontId="5" fillId="0" borderId="26" xfId="33" applyFont="1" applyFill="1" applyBorder="1">
      <alignment horizontal="left" vertical="center" wrapText="1" indent="1"/>
    </xf>
    <xf numFmtId="0" fontId="15" fillId="4" borderId="39" xfId="26" applyFont="1" applyFill="1" applyBorder="1" applyAlignment="1">
      <alignment horizontal="center" vertical="center" wrapText="1" readingOrder="2"/>
    </xf>
    <xf numFmtId="3" fontId="23" fillId="4" borderId="21" xfId="26" applyNumberFormat="1" applyFont="1" applyFill="1" applyBorder="1" applyAlignment="1">
      <alignment horizontal="right" vertical="center" indent="1"/>
    </xf>
    <xf numFmtId="0" fontId="16" fillId="4" borderId="40" xfId="26" applyFont="1" applyFill="1" applyBorder="1" applyAlignment="1">
      <alignment horizontal="center" vertical="center" wrapText="1" readingOrder="2"/>
    </xf>
    <xf numFmtId="166" fontId="5" fillId="7" borderId="70" xfId="33" applyNumberFormat="1" applyFont="1" applyFill="1" applyBorder="1" applyAlignment="1">
      <alignment horizontal="right" vertical="center" indent="1"/>
    </xf>
    <xf numFmtId="166" fontId="5" fillId="0" borderId="70" xfId="33" applyNumberFormat="1" applyFont="1" applyFill="1" applyBorder="1" applyAlignment="1">
      <alignment horizontal="right" vertical="center" indent="1"/>
    </xf>
    <xf numFmtId="166" fontId="5" fillId="0" borderId="76" xfId="33" applyNumberFormat="1" applyFont="1" applyFill="1" applyBorder="1" applyAlignment="1">
      <alignment horizontal="right" vertical="center" indent="1"/>
    </xf>
    <xf numFmtId="0" fontId="9" fillId="5" borderId="0" xfId="0" applyFont="1" applyFill="1" applyAlignment="1">
      <alignment horizontal="center" vertical="center"/>
    </xf>
    <xf numFmtId="0" fontId="6" fillId="4" borderId="22" xfId="28" applyFont="1" applyFill="1" applyBorder="1">
      <alignment horizontal="right" vertical="center" wrapText="1" indent="1" readingOrder="2"/>
    </xf>
    <xf numFmtId="0" fontId="22" fillId="4" borderId="25" xfId="33" applyFont="1" applyFill="1" applyBorder="1">
      <alignment horizontal="left" vertical="center" wrapText="1" indent="1"/>
    </xf>
    <xf numFmtId="0" fontId="9" fillId="4" borderId="0" xfId="0" applyFont="1" applyFill="1" applyAlignment="1">
      <alignment horizontal="center" vertical="center"/>
    </xf>
    <xf numFmtId="0" fontId="5" fillId="4" borderId="0" xfId="0" applyFont="1" applyFill="1" applyAlignment="1">
      <alignment horizontal="center" vertical="center"/>
    </xf>
    <xf numFmtId="3" fontId="5" fillId="0" borderId="37" xfId="32" applyNumberFormat="1" applyFont="1" applyFill="1" applyBorder="1" applyAlignment="1">
      <alignment horizontal="right" vertical="center" indent="1"/>
    </xf>
    <xf numFmtId="0" fontId="5" fillId="0" borderId="37" xfId="32" applyFont="1" applyFill="1" applyBorder="1" applyAlignment="1">
      <alignment horizontal="center" vertical="center"/>
    </xf>
    <xf numFmtId="0" fontId="50" fillId="5" borderId="0" xfId="36" applyFont="1" applyFill="1" applyAlignment="1">
      <alignment vertical="center"/>
    </xf>
    <xf numFmtId="0" fontId="76" fillId="5" borderId="0" xfId="36" applyFont="1" applyFill="1"/>
    <xf numFmtId="0" fontId="54" fillId="5" borderId="0" xfId="36" applyFont="1" applyFill="1" applyAlignment="1">
      <alignment vertical="center"/>
    </xf>
    <xf numFmtId="2" fontId="5" fillId="4" borderId="37" xfId="32" applyNumberFormat="1" applyFont="1" applyFill="1" applyBorder="1" applyAlignment="1">
      <alignment horizontal="center" vertical="center"/>
    </xf>
    <xf numFmtId="0" fontId="5" fillId="4" borderId="37" xfId="32" applyFont="1" applyFill="1" applyBorder="1" applyAlignment="1">
      <alignment horizontal="center" vertical="center"/>
    </xf>
    <xf numFmtId="0" fontId="6" fillId="0" borderId="34" xfId="28" applyFont="1" applyFill="1" applyBorder="1">
      <alignment horizontal="right" vertical="center" wrapText="1" indent="1" readingOrder="2"/>
    </xf>
    <xf numFmtId="0" fontId="5" fillId="0" borderId="35" xfId="32" applyFont="1" applyFill="1" applyBorder="1" applyAlignment="1">
      <alignment horizontal="center" vertical="center"/>
    </xf>
    <xf numFmtId="2" fontId="5" fillId="4" borderId="48" xfId="32" applyNumberFormat="1" applyFont="1" applyFill="1" applyBorder="1" applyAlignment="1">
      <alignment horizontal="center" vertical="center"/>
    </xf>
    <xf numFmtId="3" fontId="5" fillId="4" borderId="48" xfId="32" applyNumberFormat="1" applyFont="1" applyFill="1" applyBorder="1" applyAlignment="1">
      <alignment horizontal="right" vertical="center" indent="1"/>
    </xf>
    <xf numFmtId="0" fontId="5" fillId="4" borderId="48" xfId="32" applyFont="1" applyFill="1" applyBorder="1" applyAlignment="1">
      <alignment horizontal="center" vertical="center"/>
    </xf>
    <xf numFmtId="0" fontId="2" fillId="0" borderId="0" xfId="0" applyFont="1"/>
    <xf numFmtId="0" fontId="2" fillId="0" borderId="0" xfId="0" applyFont="1" applyAlignment="1">
      <alignment horizontal="right" readingOrder="2"/>
    </xf>
    <xf numFmtId="0" fontId="5" fillId="5" borderId="85" xfId="18" applyFont="1" applyFill="1" applyBorder="1" applyAlignment="1">
      <alignment horizontal="right" vertical="center" readingOrder="2"/>
    </xf>
    <xf numFmtId="0" fontId="5" fillId="5" borderId="82" xfId="0" applyFont="1" applyFill="1" applyBorder="1"/>
    <xf numFmtId="0" fontId="5" fillId="5" borderId="86" xfId="19" applyFont="1" applyFill="1" applyBorder="1">
      <alignment horizontal="left" vertical="center"/>
    </xf>
    <xf numFmtId="3" fontId="2" fillId="0" borderId="31" xfId="32" applyNumberFormat="1" applyFont="1" applyFill="1" applyBorder="1" applyAlignment="1">
      <alignment horizontal="center" vertical="center"/>
    </xf>
    <xf numFmtId="3" fontId="2" fillId="4" borderId="32" xfId="32" applyNumberFormat="1" applyFont="1" applyFill="1" applyBorder="1" applyAlignment="1">
      <alignment horizontal="center" vertical="center"/>
    </xf>
    <xf numFmtId="3" fontId="2" fillId="0" borderId="35" xfId="32" applyNumberFormat="1" applyFont="1" applyFill="1" applyBorder="1" applyAlignment="1">
      <alignment horizontal="center" vertical="center"/>
    </xf>
    <xf numFmtId="3" fontId="2" fillId="4" borderId="35" xfId="32" applyNumberFormat="1" applyFont="1" applyFill="1" applyBorder="1" applyAlignment="1">
      <alignment horizontal="center" vertical="center"/>
    </xf>
    <xf numFmtId="0" fontId="6" fillId="5" borderId="13" xfId="28" applyFont="1" applyFill="1" applyBorder="1">
      <alignment horizontal="right" vertical="center" wrapText="1" indent="1" readingOrder="2"/>
    </xf>
    <xf numFmtId="0" fontId="2" fillId="4" borderId="24" xfId="33" applyFont="1" applyFill="1" applyBorder="1">
      <alignment horizontal="left" vertical="center" wrapText="1" indent="1"/>
    </xf>
    <xf numFmtId="0" fontId="6" fillId="5" borderId="67" xfId="0" applyFont="1" applyFill="1" applyBorder="1" applyAlignment="1">
      <alignment vertical="center" readingOrder="2"/>
    </xf>
    <xf numFmtId="0" fontId="3" fillId="5" borderId="78" xfId="0" applyFont="1" applyFill="1" applyBorder="1" applyAlignment="1">
      <alignment horizontal="center" vertical="center" readingOrder="1"/>
    </xf>
    <xf numFmtId="0" fontId="3" fillId="5" borderId="68" xfId="24" applyFont="1" applyFill="1" applyBorder="1">
      <alignment horizontal="left" vertical="center"/>
    </xf>
    <xf numFmtId="0" fontId="5" fillId="5" borderId="0" xfId="0" applyFont="1" applyFill="1" applyBorder="1" applyAlignment="1">
      <alignment horizontal="right" vertical="center" wrapText="1" readingOrder="2"/>
    </xf>
    <xf numFmtId="0" fontId="5" fillId="5" borderId="0" xfId="0" applyFont="1" applyFill="1" applyBorder="1" applyAlignment="1">
      <alignment horizontal="left" vertical="center" wrapText="1"/>
    </xf>
    <xf numFmtId="0" fontId="2" fillId="5" borderId="0" xfId="0" applyFont="1" applyFill="1" applyBorder="1" applyAlignment="1">
      <alignment horizontal="right" vertical="center" readingOrder="2"/>
    </xf>
    <xf numFmtId="0" fontId="2" fillId="5" borderId="0" xfId="0" applyFont="1" applyFill="1" applyBorder="1" applyAlignment="1">
      <alignment horizontal="left" vertical="center"/>
    </xf>
    <xf numFmtId="3" fontId="2" fillId="5" borderId="0" xfId="32" applyNumberFormat="1" applyFont="1" applyFill="1" applyBorder="1" applyAlignment="1">
      <alignment vertical="center"/>
    </xf>
    <xf numFmtId="4" fontId="5" fillId="0" borderId="48" xfId="32" applyNumberFormat="1" applyFont="1" applyFill="1" applyBorder="1" applyAlignment="1">
      <alignment horizontal="right" vertical="center" indent="1"/>
    </xf>
    <xf numFmtId="4" fontId="5" fillId="4" borderId="0" xfId="32" applyNumberFormat="1" applyFont="1" applyFill="1" applyBorder="1" applyAlignment="1">
      <alignment horizontal="right" vertical="center" indent="1"/>
    </xf>
    <xf numFmtId="4" fontId="3" fillId="5" borderId="0" xfId="32" applyNumberFormat="1" applyFont="1" applyFill="1" applyBorder="1" applyAlignment="1">
      <alignment horizontal="right" vertical="center" indent="1"/>
    </xf>
    <xf numFmtId="4" fontId="3" fillId="4" borderId="0" xfId="32" applyNumberFormat="1" applyFont="1" applyFill="1" applyBorder="1" applyAlignment="1">
      <alignment horizontal="right" vertical="center" indent="1"/>
    </xf>
    <xf numFmtId="4" fontId="38" fillId="5" borderId="0" xfId="32" applyNumberFormat="1" applyFont="1" applyFill="1" applyBorder="1" applyAlignment="1">
      <alignment horizontal="right" vertical="center" indent="1"/>
    </xf>
    <xf numFmtId="4" fontId="38" fillId="4" borderId="0" xfId="32" applyNumberFormat="1" applyFont="1" applyFill="1" applyBorder="1" applyAlignment="1">
      <alignment horizontal="right" vertical="center" indent="1"/>
    </xf>
    <xf numFmtId="4" fontId="38" fillId="4" borderId="12" xfId="32" applyNumberFormat="1" applyFont="1" applyFill="1" applyBorder="1" applyAlignment="1">
      <alignment horizontal="right" vertical="center" indent="1"/>
    </xf>
    <xf numFmtId="4" fontId="3" fillId="5" borderId="13" xfId="32" applyNumberFormat="1" applyFont="1" applyFill="1" applyBorder="1" applyAlignment="1">
      <alignment horizontal="right" vertical="center" indent="1"/>
    </xf>
    <xf numFmtId="0" fontId="42" fillId="5" borderId="0" xfId="28" applyFont="1" applyFill="1" applyBorder="1" applyAlignment="1">
      <alignment horizontal="right" vertical="center" wrapText="1" indent="1" readingOrder="2"/>
    </xf>
    <xf numFmtId="0" fontId="42" fillId="4" borderId="0" xfId="28" applyFont="1" applyFill="1" applyBorder="1" applyAlignment="1">
      <alignment horizontal="right" vertical="center" wrapText="1" indent="1" readingOrder="2"/>
    </xf>
    <xf numFmtId="0" fontId="42" fillId="4" borderId="12" xfId="28" applyFont="1" applyFill="1" applyBorder="1" applyAlignment="1">
      <alignment horizontal="right" vertical="center" wrapText="1" indent="1" readingOrder="2"/>
    </xf>
    <xf numFmtId="0" fontId="24" fillId="0" borderId="44" xfId="28" applyFont="1" applyFill="1" applyBorder="1" applyAlignment="1">
      <alignment horizontal="right" vertical="center" wrapText="1" indent="1" readingOrder="2"/>
    </xf>
    <xf numFmtId="0" fontId="8" fillId="4" borderId="0" xfId="28" applyFont="1" applyFill="1" applyBorder="1" applyAlignment="1">
      <alignment horizontal="right" vertical="center" wrapText="1" indent="1" readingOrder="2"/>
    </xf>
    <xf numFmtId="0" fontId="6" fillId="5" borderId="0" xfId="28" applyFont="1" applyFill="1" applyBorder="1" applyAlignment="1">
      <alignment horizontal="right" vertical="center" wrapText="1" indent="1" readingOrder="2"/>
    </xf>
    <xf numFmtId="0" fontId="6" fillId="4" borderId="0" xfId="28" applyFont="1" applyFill="1" applyBorder="1" applyAlignment="1">
      <alignment horizontal="right" vertical="center" wrapText="1" indent="1" readingOrder="2"/>
    </xf>
    <xf numFmtId="0" fontId="6" fillId="5" borderId="13" xfId="28" applyFont="1" applyFill="1" applyBorder="1" applyAlignment="1">
      <alignment horizontal="right" vertical="center" wrapText="1" indent="1" readingOrder="2"/>
    </xf>
    <xf numFmtId="0" fontId="5" fillId="0" borderId="38" xfId="33" applyFont="1" applyFill="1" applyBorder="1" applyAlignment="1">
      <alignment horizontal="left" vertical="center" wrapText="1" indent="1"/>
    </xf>
    <xf numFmtId="0" fontId="5" fillId="4" borderId="0" xfId="33" applyFont="1" applyFill="1" applyBorder="1" applyAlignment="1">
      <alignment horizontal="left" vertical="center" wrapText="1" indent="1"/>
    </xf>
    <xf numFmtId="0" fontId="3" fillId="5" borderId="0" xfId="33" applyFont="1" applyFill="1" applyBorder="1" applyAlignment="1">
      <alignment horizontal="left" vertical="center" wrapText="1" indent="1"/>
    </xf>
    <xf numFmtId="0" fontId="3" fillId="4" borderId="0" xfId="33" applyFont="1" applyFill="1" applyBorder="1" applyAlignment="1">
      <alignment horizontal="left" vertical="center" wrapText="1" indent="1"/>
    </xf>
    <xf numFmtId="3" fontId="38" fillId="5" borderId="0" xfId="32" applyNumberFormat="1" applyFont="1" applyFill="1" applyBorder="1" applyAlignment="1">
      <alignment horizontal="left" vertical="center" wrapText="1" indent="1"/>
    </xf>
    <xf numFmtId="3" fontId="38" fillId="4" borderId="0" xfId="32" applyNumberFormat="1" applyFont="1" applyFill="1" applyBorder="1" applyAlignment="1">
      <alignment horizontal="left" vertical="center" wrapText="1" indent="1"/>
    </xf>
    <xf numFmtId="3" fontId="38" fillId="4" borderId="12" xfId="32" applyNumberFormat="1" applyFont="1" applyFill="1" applyBorder="1" applyAlignment="1">
      <alignment horizontal="left" vertical="center" wrapText="1" indent="1"/>
    </xf>
    <xf numFmtId="0" fontId="3" fillId="5" borderId="13" xfId="33" applyFont="1" applyFill="1" applyBorder="1" applyAlignment="1">
      <alignment horizontal="left" vertical="center" wrapText="1" indent="1"/>
    </xf>
    <xf numFmtId="0" fontId="9" fillId="6" borderId="0" xfId="37" applyFont="1" applyFill="1" applyBorder="1"/>
    <xf numFmtId="0" fontId="2" fillId="6" borderId="0" xfId="37" applyFont="1" applyFill="1" applyBorder="1"/>
    <xf numFmtId="0" fontId="6" fillId="5" borderId="0" xfId="37" applyFont="1" applyFill="1" applyBorder="1" applyAlignment="1">
      <alignment horizontal="right" vertical="center"/>
    </xf>
    <xf numFmtId="0" fontId="6" fillId="5" borderId="0" xfId="37" applyFont="1" applyFill="1" applyBorder="1" applyAlignment="1">
      <alignment vertical="center"/>
    </xf>
    <xf numFmtId="0" fontId="3" fillId="5" borderId="0" xfId="37" applyFont="1" applyFill="1" applyBorder="1" applyAlignment="1">
      <alignment horizontal="left" vertical="center"/>
    </xf>
    <xf numFmtId="0" fontId="2" fillId="5" borderId="0" xfId="37" applyFont="1" applyFill="1" applyBorder="1" applyAlignment="1">
      <alignment vertical="center"/>
    </xf>
    <xf numFmtId="0" fontId="2" fillId="0" borderId="0" xfId="37" applyFont="1" applyFill="1" applyBorder="1"/>
    <xf numFmtId="0" fontId="6" fillId="0" borderId="57" xfId="30" applyFont="1" applyFill="1" applyBorder="1">
      <alignment horizontal="right" vertical="center" wrapText="1" indent="1" readingOrder="2"/>
    </xf>
    <xf numFmtId="0" fontId="2" fillId="0" borderId="59" xfId="33" applyFont="1" applyFill="1" applyBorder="1" applyAlignment="1">
      <alignment vertical="center" wrapText="1"/>
    </xf>
    <xf numFmtId="0" fontId="6" fillId="7" borderId="69" xfId="30" applyFont="1" applyFill="1" applyBorder="1">
      <alignment horizontal="right" vertical="center" wrapText="1" indent="1" readingOrder="2"/>
    </xf>
    <xf numFmtId="0" fontId="2" fillId="7" borderId="71" xfId="33" applyFont="1" applyFill="1" applyBorder="1" applyAlignment="1">
      <alignment vertical="center" wrapText="1"/>
    </xf>
    <xf numFmtId="0" fontId="6" fillId="0" borderId="69" xfId="30" applyFont="1" applyFill="1" applyBorder="1">
      <alignment horizontal="right" vertical="center" wrapText="1" indent="1" readingOrder="2"/>
    </xf>
    <xf numFmtId="0" fontId="2" fillId="0" borderId="71" xfId="33" applyFont="1" applyFill="1" applyBorder="1" applyAlignment="1">
      <alignment vertical="center" wrapText="1"/>
    </xf>
    <xf numFmtId="0" fontId="6" fillId="0" borderId="75" xfId="30" applyFont="1" applyFill="1" applyBorder="1">
      <alignment horizontal="right" vertical="center" wrapText="1" indent="1" readingOrder="2"/>
    </xf>
    <xf numFmtId="0" fontId="2" fillId="0" borderId="77" xfId="33" applyFont="1" applyFill="1" applyBorder="1" applyAlignment="1">
      <alignment vertical="center" wrapText="1"/>
    </xf>
    <xf numFmtId="0" fontId="23" fillId="6" borderId="0" xfId="37" applyFont="1" applyFill="1" applyBorder="1" applyAlignment="1"/>
    <xf numFmtId="0" fontId="22" fillId="6" borderId="0" xfId="37" applyFont="1" applyFill="1" applyBorder="1" applyAlignment="1"/>
    <xf numFmtId="0" fontId="22" fillId="6" borderId="0" xfId="37" applyFont="1" applyFill="1" applyBorder="1"/>
    <xf numFmtId="0" fontId="22" fillId="6" borderId="0" xfId="37" applyFont="1" applyFill="1" applyBorder="1" applyAlignment="1">
      <alignment horizontal="right" readingOrder="2"/>
    </xf>
    <xf numFmtId="0" fontId="23" fillId="6" borderId="0" xfId="37" applyFont="1" applyFill="1" applyBorder="1" applyAlignment="1">
      <alignment horizontal="left"/>
    </xf>
    <xf numFmtId="0" fontId="22" fillId="6" borderId="0" xfId="37" applyFont="1" applyFill="1" applyBorder="1" applyAlignment="1">
      <alignment horizontal="left"/>
    </xf>
    <xf numFmtId="0" fontId="3" fillId="0" borderId="0" xfId="37" applyFont="1" applyFill="1" applyBorder="1" applyAlignment="1"/>
    <xf numFmtId="0" fontId="2" fillId="5" borderId="0" xfId="37" applyFont="1" applyFill="1" applyBorder="1"/>
    <xf numFmtId="0" fontId="2" fillId="5" borderId="0" xfId="37" applyFont="1" applyFill="1" applyBorder="1" applyAlignment="1">
      <alignment readingOrder="1"/>
    </xf>
    <xf numFmtId="1" fontId="2" fillId="5" borderId="0" xfId="37" applyNumberFormat="1" applyFont="1" applyFill="1" applyBorder="1"/>
    <xf numFmtId="0" fontId="2" fillId="5" borderId="0" xfId="37" applyFont="1" applyFill="1" applyBorder="1" applyAlignment="1">
      <alignment horizontal="center" vertical="center"/>
    </xf>
    <xf numFmtId="0" fontId="2" fillId="5" borderId="0" xfId="37" applyFont="1" applyFill="1" applyBorder="1" applyAlignment="1">
      <alignment horizontal="left" vertical="center"/>
    </xf>
    <xf numFmtId="0" fontId="2" fillId="0" borderId="0" xfId="37" applyFont="1"/>
    <xf numFmtId="0" fontId="2" fillId="5" borderId="0" xfId="37" applyFont="1" applyFill="1" applyBorder="1" applyAlignment="1">
      <alignment vertical="center" wrapText="1"/>
    </xf>
    <xf numFmtId="0" fontId="57" fillId="6" borderId="0" xfId="37" applyFont="1" applyFill="1" applyBorder="1"/>
    <xf numFmtId="0" fontId="58" fillId="6" borderId="0" xfId="37" applyFont="1" applyFill="1" applyBorder="1"/>
    <xf numFmtId="0" fontId="44" fillId="0" borderId="0" xfId="37" applyFont="1" applyFill="1" applyBorder="1" applyAlignment="1">
      <alignment horizontal="right" vertical="center"/>
    </xf>
    <xf numFmtId="0" fontId="60" fillId="0" borderId="0" xfId="37" applyFont="1" applyFill="1" applyBorder="1" applyAlignment="1">
      <alignment horizontal="center" vertical="center"/>
    </xf>
    <xf numFmtId="0" fontId="61" fillId="0" borderId="0" xfId="37" applyFont="1" applyFill="1" applyBorder="1" applyAlignment="1">
      <alignment horizontal="left" vertical="center"/>
    </xf>
    <xf numFmtId="0" fontId="58" fillId="0" borderId="0" xfId="37" applyFont="1" applyFill="1" applyBorder="1" applyAlignment="1">
      <alignment vertical="center"/>
    </xf>
    <xf numFmtId="0" fontId="2" fillId="0" borderId="59" xfId="33" applyFont="1" applyFill="1" applyBorder="1">
      <alignment horizontal="left" vertical="center" wrapText="1" indent="1"/>
    </xf>
    <xf numFmtId="0" fontId="2" fillId="7" borderId="71" xfId="33" applyFont="1" applyFill="1" applyBorder="1">
      <alignment horizontal="left" vertical="center" wrapText="1" indent="1"/>
    </xf>
    <xf numFmtId="0" fontId="2" fillId="0" borderId="71" xfId="33" applyFont="1" applyFill="1" applyBorder="1">
      <alignment horizontal="left" vertical="center" wrapText="1" indent="1"/>
    </xf>
    <xf numFmtId="0" fontId="2" fillId="0" borderId="77" xfId="33" applyFont="1" applyFill="1" applyBorder="1">
      <alignment horizontal="left" vertical="center" wrapText="1" indent="1"/>
    </xf>
    <xf numFmtId="0" fontId="2" fillId="9" borderId="0" xfId="37" applyFont="1" applyFill="1" applyBorder="1" applyAlignment="1">
      <alignment horizontal="right" vertical="center" readingOrder="2"/>
    </xf>
    <xf numFmtId="0" fontId="2" fillId="9" borderId="0" xfId="37" applyFont="1" applyFill="1" applyBorder="1" applyAlignment="1">
      <alignment vertical="center"/>
    </xf>
    <xf numFmtId="3" fontId="50" fillId="0" borderId="45" xfId="2" applyNumberFormat="1" applyFont="1" applyFill="1" applyBorder="1" applyAlignment="1">
      <alignment vertical="center"/>
    </xf>
    <xf numFmtId="3" fontId="50" fillId="0" borderId="46" xfId="2" applyNumberFormat="1" applyFont="1" applyFill="1" applyBorder="1" applyAlignment="1">
      <alignment vertical="center"/>
    </xf>
    <xf numFmtId="3" fontId="50" fillId="0" borderId="47" xfId="2" applyNumberFormat="1" applyFont="1" applyFill="1" applyBorder="1" applyAlignment="1">
      <alignment vertical="center"/>
    </xf>
    <xf numFmtId="3" fontId="3" fillId="0" borderId="43" xfId="2" applyNumberFormat="1" applyFont="1" applyFill="1" applyBorder="1" applyAlignment="1">
      <alignment vertical="center"/>
    </xf>
    <xf numFmtId="3" fontId="50" fillId="4" borderId="45" xfId="2" applyNumberFormat="1" applyFont="1" applyFill="1" applyBorder="1" applyAlignment="1">
      <alignment vertical="center"/>
    </xf>
    <xf numFmtId="3" fontId="50" fillId="4" borderId="46" xfId="2" applyNumberFormat="1" applyFont="1" applyFill="1" applyBorder="1" applyAlignment="1">
      <alignment vertical="center"/>
    </xf>
    <xf numFmtId="3" fontId="50" fillId="4" borderId="47" xfId="2" applyNumberFormat="1" applyFont="1" applyFill="1" applyBorder="1" applyAlignment="1">
      <alignment vertical="center"/>
    </xf>
    <xf numFmtId="3" fontId="3" fillId="4" borderId="43" xfId="2" applyNumberFormat="1" applyFont="1" applyFill="1" applyBorder="1" applyAlignment="1">
      <alignment vertical="center"/>
    </xf>
    <xf numFmtId="3" fontId="51" fillId="4" borderId="43" xfId="2" applyNumberFormat="1" applyFont="1" applyFill="1" applyBorder="1" applyAlignment="1">
      <alignment vertical="center"/>
    </xf>
    <xf numFmtId="3" fontId="3" fillId="0" borderId="43" xfId="33" applyNumberFormat="1" applyFont="1" applyFill="1" applyBorder="1" applyAlignment="1">
      <alignment vertical="center"/>
    </xf>
    <xf numFmtId="3" fontId="3" fillId="4" borderId="43" xfId="33" applyNumberFormat="1" applyFont="1" applyFill="1" applyBorder="1" applyAlignment="1">
      <alignment vertical="center"/>
    </xf>
    <xf numFmtId="4" fontId="2" fillId="0" borderId="38" xfId="33" applyNumberFormat="1" applyFont="1" applyFill="1" applyBorder="1" applyAlignment="1">
      <alignment horizontal="right" vertical="center" indent="1"/>
    </xf>
    <xf numFmtId="4" fontId="5" fillId="0" borderId="38" xfId="33" applyNumberFormat="1" applyFont="1" applyFill="1" applyBorder="1" applyAlignment="1">
      <alignment horizontal="right" vertical="center" indent="1"/>
    </xf>
    <xf numFmtId="4" fontId="5" fillId="4" borderId="18" xfId="33" applyNumberFormat="1" applyFont="1" applyFill="1" applyBorder="1" applyAlignment="1">
      <alignment horizontal="right" vertical="center" indent="1"/>
    </xf>
    <xf numFmtId="4" fontId="5" fillId="0" borderId="23" xfId="33" applyNumberFormat="1" applyFont="1" applyFill="1" applyBorder="1" applyAlignment="1">
      <alignment horizontal="right" vertical="center" indent="1"/>
    </xf>
    <xf numFmtId="4" fontId="5" fillId="4" borderId="26" xfId="33" applyNumberFormat="1" applyFont="1" applyFill="1" applyBorder="1" applyAlignment="1">
      <alignment horizontal="right" vertical="center" indent="1"/>
    </xf>
    <xf numFmtId="4" fontId="2" fillId="4" borderId="18" xfId="33" applyNumberFormat="1" applyFont="1" applyFill="1" applyBorder="1" applyAlignment="1">
      <alignment horizontal="right" vertical="center" indent="1"/>
    </xf>
    <xf numFmtId="4" fontId="5" fillId="0" borderId="40" xfId="33" applyNumberFormat="1" applyFont="1" applyFill="1" applyBorder="1" applyAlignment="1">
      <alignment horizontal="right" vertical="center" indent="1"/>
    </xf>
    <xf numFmtId="168" fontId="22" fillId="0" borderId="35" xfId="1" applyNumberFormat="1" applyFont="1" applyFill="1" applyBorder="1" applyAlignment="1">
      <alignment horizontal="right" vertical="center"/>
    </xf>
    <xf numFmtId="168" fontId="23" fillId="0" borderId="35" xfId="1" applyNumberFormat="1" applyFont="1" applyFill="1" applyBorder="1" applyAlignment="1">
      <alignment horizontal="right" vertical="center"/>
    </xf>
    <xf numFmtId="168" fontId="5" fillId="0" borderId="35" xfId="1" applyNumberFormat="1" applyFont="1" applyFill="1" applyBorder="1" applyAlignment="1">
      <alignment horizontal="right" vertical="center"/>
    </xf>
    <xf numFmtId="168" fontId="3" fillId="0" borderId="35" xfId="1" applyNumberFormat="1" applyFont="1" applyFill="1" applyBorder="1" applyAlignment="1">
      <alignment horizontal="right" vertical="center"/>
    </xf>
    <xf numFmtId="0" fontId="22" fillId="0" borderId="24" xfId="33" applyFont="1" applyFill="1" applyBorder="1">
      <alignment horizontal="left" vertical="center" wrapText="1" indent="1"/>
    </xf>
    <xf numFmtId="3" fontId="50" fillId="4" borderId="114" xfId="2" applyNumberFormat="1" applyFont="1" applyFill="1" applyBorder="1" applyAlignment="1">
      <alignment vertical="center"/>
    </xf>
    <xf numFmtId="3" fontId="54" fillId="4" borderId="114" xfId="2" applyNumberFormat="1" applyFont="1" applyFill="1" applyBorder="1" applyAlignment="1">
      <alignment horizontal="left" vertical="center"/>
    </xf>
    <xf numFmtId="0" fontId="3" fillId="4" borderId="64" xfId="0" applyFont="1" applyFill="1" applyBorder="1" applyAlignment="1">
      <alignment horizontal="right" vertical="center" wrapText="1" indent="1"/>
    </xf>
    <xf numFmtId="4" fontId="5" fillId="4" borderId="42" xfId="32" applyNumberFormat="1" applyFont="1" applyFill="1" applyBorder="1" applyAlignment="1">
      <alignment horizontal="right" vertical="center"/>
    </xf>
    <xf numFmtId="4" fontId="50" fillId="4" borderId="42" xfId="0" applyNumberFormat="1" applyFont="1" applyFill="1" applyBorder="1" applyAlignment="1">
      <alignment horizontal="right" vertical="center"/>
    </xf>
    <xf numFmtId="0" fontId="17" fillId="4" borderId="33" xfId="33" applyFont="1" applyFill="1" applyBorder="1" applyAlignment="1">
      <alignment horizontal="left" vertical="center" indent="1"/>
    </xf>
    <xf numFmtId="0" fontId="3" fillId="5" borderId="64" xfId="0" applyFont="1" applyFill="1" applyBorder="1" applyAlignment="1">
      <alignment horizontal="right" vertical="center" wrapText="1" indent="1"/>
    </xf>
    <xf numFmtId="4" fontId="5" fillId="5" borderId="42" xfId="32" applyNumberFormat="1" applyFont="1" applyFill="1" applyBorder="1" applyAlignment="1">
      <alignment horizontal="right" vertical="center"/>
    </xf>
    <xf numFmtId="4" fontId="50" fillId="5" borderId="42" xfId="0" applyNumberFormat="1" applyFont="1" applyFill="1" applyBorder="1" applyAlignment="1">
      <alignment horizontal="right" vertical="center"/>
    </xf>
    <xf numFmtId="0" fontId="17" fillId="5" borderId="33" xfId="33" applyFont="1" applyFill="1" applyBorder="1" applyAlignment="1">
      <alignment horizontal="left" vertical="center" indent="1"/>
    </xf>
    <xf numFmtId="0" fontId="3" fillId="5" borderId="0" xfId="0" applyFont="1" applyFill="1"/>
    <xf numFmtId="2" fontId="2" fillId="7" borderId="70" xfId="32" applyNumberFormat="1" applyFont="1" applyFill="1" applyBorder="1" applyAlignment="1">
      <alignment horizontal="right" vertical="center" indent="1"/>
    </xf>
    <xf numFmtId="2" fontId="2" fillId="0" borderId="70" xfId="32" applyNumberFormat="1" applyFont="1" applyFill="1" applyBorder="1" applyAlignment="1">
      <alignment horizontal="right" vertical="center" indent="1"/>
    </xf>
    <xf numFmtId="2" fontId="2" fillId="0" borderId="58" xfId="32" applyNumberFormat="1" applyFont="1" applyFill="1" applyBorder="1" applyAlignment="1">
      <alignment horizontal="right" vertical="center" indent="1"/>
    </xf>
    <xf numFmtId="2" fontId="2" fillId="9" borderId="76" xfId="32" applyNumberFormat="1" applyFont="1" applyFill="1" applyBorder="1" applyAlignment="1">
      <alignment horizontal="right" vertical="center" indent="1"/>
    </xf>
    <xf numFmtId="166" fontId="2" fillId="9" borderId="76" xfId="32" applyNumberFormat="1" applyFont="1" applyFill="1" applyBorder="1" applyAlignment="1">
      <alignment horizontal="left" vertical="center" wrapText="1" readingOrder="1"/>
    </xf>
    <xf numFmtId="0" fontId="2" fillId="5" borderId="0" xfId="0" applyFont="1" applyFill="1" applyBorder="1" applyAlignment="1">
      <alignment horizontal="right"/>
    </xf>
    <xf numFmtId="2" fontId="2" fillId="7" borderId="76" xfId="32" applyNumberFormat="1" applyFont="1" applyFill="1" applyBorder="1" applyAlignment="1">
      <alignment horizontal="right" vertical="center" indent="1"/>
    </xf>
    <xf numFmtId="4" fontId="2" fillId="7" borderId="70" xfId="0" quotePrefix="1" applyNumberFormat="1" applyFont="1" applyFill="1" applyBorder="1" applyAlignment="1">
      <alignment horizontal="right" vertical="center" indent="1"/>
    </xf>
    <xf numFmtId="4" fontId="2" fillId="0" borderId="70" xfId="0" quotePrefix="1" applyNumberFormat="1" applyFont="1" applyFill="1" applyBorder="1" applyAlignment="1">
      <alignment horizontal="right" vertical="center" indent="1"/>
    </xf>
    <xf numFmtId="4" fontId="2" fillId="7" borderId="76" xfId="0" quotePrefix="1" applyNumberFormat="1" applyFont="1" applyFill="1" applyBorder="1" applyAlignment="1">
      <alignment horizontal="right" vertical="center" indent="1"/>
    </xf>
    <xf numFmtId="4" fontId="2" fillId="0" borderId="73" xfId="0" quotePrefix="1" applyNumberFormat="1" applyFont="1" applyFill="1" applyBorder="1" applyAlignment="1">
      <alignment horizontal="right" vertical="center" indent="1"/>
    </xf>
    <xf numFmtId="1" fontId="3" fillId="4" borderId="20" xfId="11" applyFont="1" applyFill="1" applyBorder="1" applyAlignment="1">
      <alignment horizontal="center" vertical="center" wrapText="1" readingOrder="1"/>
    </xf>
    <xf numFmtId="0" fontId="2" fillId="3" borderId="0" xfId="0" applyFont="1" applyFill="1" applyBorder="1"/>
    <xf numFmtId="0" fontId="2" fillId="5" borderId="0" xfId="0" applyFont="1" applyFill="1" applyBorder="1" applyAlignment="1">
      <alignment vertical="center"/>
    </xf>
    <xf numFmtId="0" fontId="2" fillId="0" borderId="0" xfId="0" applyFont="1" applyBorder="1" applyAlignment="1">
      <alignment vertical="center"/>
    </xf>
    <xf numFmtId="0" fontId="2" fillId="0" borderId="0" xfId="0" applyFont="1" applyBorder="1"/>
    <xf numFmtId="0" fontId="6" fillId="0" borderId="22" xfId="30" applyFont="1" applyFill="1" applyBorder="1" applyAlignment="1">
      <alignment horizontal="right" vertical="center" wrapText="1" indent="1" readingOrder="2"/>
    </xf>
    <xf numFmtId="4" fontId="2" fillId="0" borderId="30" xfId="30" applyNumberFormat="1" applyFont="1" applyFill="1" applyBorder="1" applyAlignment="1">
      <alignment horizontal="right" vertical="center" indent="1"/>
    </xf>
    <xf numFmtId="1" fontId="2" fillId="0" borderId="30" xfId="30" applyNumberFormat="1" applyFont="1" applyFill="1" applyBorder="1" applyAlignment="1">
      <alignment horizontal="right" vertical="center"/>
    </xf>
    <xf numFmtId="4" fontId="2" fillId="0" borderId="30" xfId="30" applyNumberFormat="1" applyFont="1" applyFill="1" applyBorder="1" applyAlignment="1">
      <alignment horizontal="right" vertical="center"/>
    </xf>
    <xf numFmtId="0" fontId="2" fillId="0" borderId="25" xfId="33" applyFont="1" applyFill="1" applyBorder="1" applyAlignment="1">
      <alignment horizontal="left" vertical="center" wrapText="1" indent="1"/>
    </xf>
    <xf numFmtId="0" fontId="6" fillId="4" borderId="19" xfId="30" applyFont="1" applyFill="1" applyBorder="1" applyAlignment="1">
      <alignment horizontal="right" vertical="center" wrapText="1" indent="1" readingOrder="2"/>
    </xf>
    <xf numFmtId="4" fontId="2" fillId="4" borderId="31" xfId="30" applyNumberFormat="1" applyFont="1" applyFill="1" applyBorder="1" applyAlignment="1">
      <alignment horizontal="right" vertical="center" indent="1"/>
    </xf>
    <xf numFmtId="10" fontId="2" fillId="4" borderId="31" xfId="20" applyNumberFormat="1" applyFont="1" applyFill="1" applyBorder="1" applyAlignment="1">
      <alignment horizontal="right" vertical="center" indent="1"/>
    </xf>
    <xf numFmtId="2" fontId="2" fillId="4" borderId="31" xfId="30" applyNumberFormat="1" applyFont="1" applyFill="1" applyBorder="1" applyAlignment="1">
      <alignment horizontal="right" vertical="center" indent="1"/>
    </xf>
    <xf numFmtId="0" fontId="2" fillId="4" borderId="23" xfId="33" applyFont="1" applyFill="1" applyBorder="1" applyAlignment="1">
      <alignment horizontal="left" vertical="center" wrapText="1" indent="1"/>
    </xf>
    <xf numFmtId="0" fontId="6" fillId="0" borderId="17" xfId="30" applyFont="1" applyFill="1" applyBorder="1" applyAlignment="1">
      <alignment horizontal="right" vertical="center" wrapText="1" indent="1" readingOrder="2"/>
    </xf>
    <xf numFmtId="4" fontId="2" fillId="0" borderId="32" xfId="30" applyNumberFormat="1" applyFont="1" applyFill="1" applyBorder="1" applyAlignment="1">
      <alignment horizontal="right" vertical="center" indent="1"/>
    </xf>
    <xf numFmtId="10" fontId="2" fillId="5" borderId="31" xfId="20" applyNumberFormat="1" applyFont="1" applyFill="1" applyBorder="1" applyAlignment="1">
      <alignment horizontal="right" vertical="center" indent="1"/>
    </xf>
    <xf numFmtId="2" fontId="2" fillId="0" borderId="32" xfId="30" applyNumberFormat="1" applyFont="1" applyFill="1" applyBorder="1" applyAlignment="1">
      <alignment horizontal="right" vertical="center" indent="1"/>
    </xf>
    <xf numFmtId="0" fontId="2" fillId="0" borderId="18" xfId="33" applyFont="1" applyFill="1" applyBorder="1" applyAlignment="1">
      <alignment horizontal="left" vertical="center" wrapText="1" indent="1"/>
    </xf>
    <xf numFmtId="0" fontId="6" fillId="4" borderId="17" xfId="30" applyFont="1" applyFill="1" applyBorder="1" applyAlignment="1">
      <alignment horizontal="right" vertical="center" wrapText="1" indent="1" readingOrder="2"/>
    </xf>
    <xf numFmtId="4" fontId="2" fillId="4" borderId="32" xfId="30" applyNumberFormat="1" applyFont="1" applyFill="1" applyBorder="1" applyAlignment="1">
      <alignment horizontal="right" vertical="center" indent="1"/>
    </xf>
    <xf numFmtId="2" fontId="2" fillId="4" borderId="32" xfId="30" applyNumberFormat="1" applyFont="1" applyFill="1" applyBorder="1" applyAlignment="1">
      <alignment horizontal="right" vertical="center" indent="1"/>
    </xf>
    <xf numFmtId="0" fontId="2" fillId="4" borderId="18" xfId="33" applyFont="1" applyFill="1" applyBorder="1" applyAlignment="1">
      <alignment horizontal="left" vertical="center" wrapText="1" indent="1"/>
    </xf>
    <xf numFmtId="0" fontId="6" fillId="4" borderId="34" xfId="30" applyFont="1" applyFill="1" applyBorder="1" applyAlignment="1">
      <alignment horizontal="right" vertical="center" wrapText="1" indent="1" readingOrder="2"/>
    </xf>
    <xf numFmtId="4" fontId="2" fillId="4" borderId="35" xfId="30" applyNumberFormat="1" applyFont="1" applyFill="1" applyBorder="1" applyAlignment="1">
      <alignment horizontal="right" vertical="center" indent="1"/>
    </xf>
    <xf numFmtId="2" fontId="2" fillId="4" borderId="35" xfId="30" applyNumberFormat="1" applyFont="1" applyFill="1" applyBorder="1" applyAlignment="1">
      <alignment horizontal="right" vertical="center" indent="1"/>
    </xf>
    <xf numFmtId="4" fontId="2" fillId="4" borderId="42" xfId="30" applyNumberFormat="1" applyFont="1" applyFill="1" applyBorder="1" applyAlignment="1">
      <alignment horizontal="right" vertical="center" indent="1"/>
    </xf>
    <xf numFmtId="0" fontId="2" fillId="4" borderId="24" xfId="33" applyFont="1" applyFill="1" applyBorder="1" applyAlignment="1">
      <alignment horizontal="left" vertical="center" wrapText="1" indent="1"/>
    </xf>
    <xf numFmtId="0" fontId="6" fillId="0" borderId="0" xfId="30" applyFont="1" applyFill="1" applyBorder="1" applyAlignment="1">
      <alignment horizontal="right" vertical="center" wrapText="1" indent="1" readingOrder="2"/>
    </xf>
    <xf numFmtId="4" fontId="2" fillId="0" borderId="0" xfId="30" applyNumberFormat="1" applyFont="1" applyFill="1" applyBorder="1" applyAlignment="1">
      <alignment horizontal="right" vertical="center" indent="1"/>
    </xf>
    <xf numFmtId="10" fontId="2" fillId="5" borderId="42" xfId="20" applyNumberFormat="1" applyFont="1" applyFill="1" applyBorder="1" applyAlignment="1">
      <alignment horizontal="right" vertical="center" indent="1"/>
    </xf>
    <xf numFmtId="2" fontId="2" fillId="0" borderId="0" xfId="30" applyNumberFormat="1" applyFont="1" applyFill="1" applyBorder="1" applyAlignment="1">
      <alignment horizontal="right" vertical="center" indent="1"/>
    </xf>
    <xf numFmtId="0" fontId="2" fillId="0" borderId="0" xfId="33" applyFont="1" applyFill="1" applyBorder="1" applyAlignment="1">
      <alignment horizontal="left" vertical="center" wrapText="1" indent="1"/>
    </xf>
    <xf numFmtId="0" fontId="6" fillId="4" borderId="22" xfId="30" applyFont="1" applyFill="1" applyBorder="1" applyAlignment="1">
      <alignment horizontal="right" vertical="center" wrapText="1" indent="1" readingOrder="2"/>
    </xf>
    <xf numFmtId="4" fontId="3" fillId="4" borderId="30" xfId="30" applyNumberFormat="1" applyFont="1" applyFill="1" applyBorder="1" applyAlignment="1">
      <alignment horizontal="right" vertical="center" indent="1"/>
    </xf>
    <xf numFmtId="0" fontId="2" fillId="5" borderId="0" xfId="0" applyFont="1" applyFill="1" applyBorder="1"/>
    <xf numFmtId="167" fontId="3" fillId="0" borderId="0" xfId="0" applyNumberFormat="1" applyFont="1"/>
    <xf numFmtId="2" fontId="3" fillId="0" borderId="0" xfId="0" applyNumberFormat="1" applyFont="1"/>
    <xf numFmtId="0" fontId="5" fillId="5" borderId="11" xfId="0" applyFont="1" applyFill="1" applyBorder="1" applyAlignment="1">
      <alignment horizontal="left" vertical="center" wrapText="1"/>
    </xf>
    <xf numFmtId="0" fontId="3" fillId="4" borderId="45" xfId="30" applyFont="1" applyFill="1" applyBorder="1">
      <alignment horizontal="right" vertical="center" wrapText="1" indent="1" readingOrder="2"/>
    </xf>
    <xf numFmtId="0" fontId="3" fillId="4" borderId="46" xfId="30" applyFont="1" applyFill="1" applyBorder="1">
      <alignment horizontal="right" vertical="center" wrapText="1" indent="1" readingOrder="2"/>
    </xf>
    <xf numFmtId="0" fontId="3" fillId="4" borderId="28" xfId="30" applyFont="1" applyFill="1" applyBorder="1">
      <alignment horizontal="right" vertical="center" wrapText="1" indent="1" readingOrder="2"/>
    </xf>
    <xf numFmtId="0" fontId="3" fillId="4" borderId="43" xfId="30" applyFont="1" applyFill="1" applyBorder="1">
      <alignment horizontal="right" vertical="center" wrapText="1" indent="1" readingOrder="2"/>
    </xf>
    <xf numFmtId="0" fontId="2" fillId="5" borderId="0" xfId="0" applyFont="1" applyFill="1" applyAlignment="1">
      <alignment horizontal="right"/>
    </xf>
    <xf numFmtId="0" fontId="15" fillId="4" borderId="34" xfId="29" applyFont="1" applyFill="1" applyBorder="1">
      <alignment horizontal="right" vertical="center" wrapText="1" indent="1" readingOrder="2"/>
    </xf>
    <xf numFmtId="3" fontId="5" fillId="4" borderId="35" xfId="32" applyNumberFormat="1" applyFont="1" applyFill="1" applyBorder="1" applyAlignment="1">
      <alignment horizontal="right" vertical="center" indent="1"/>
    </xf>
    <xf numFmtId="0" fontId="5" fillId="4" borderId="24" xfId="33" applyFont="1" applyFill="1" applyBorder="1">
      <alignment horizontal="left" vertical="center" wrapText="1" indent="1"/>
    </xf>
    <xf numFmtId="0" fontId="15" fillId="5" borderId="115" xfId="26" applyFont="1" applyFill="1" applyBorder="1" applyAlignment="1">
      <alignment horizontal="center" vertical="center" wrapText="1" readingOrder="2"/>
    </xf>
    <xf numFmtId="3" fontId="23" fillId="5" borderId="116" xfId="32" applyNumberFormat="1" applyFont="1" applyFill="1" applyBorder="1" applyAlignment="1">
      <alignment horizontal="right" vertical="center" indent="1"/>
    </xf>
    <xf numFmtId="0" fontId="23" fillId="5" borderId="117" xfId="26" applyFont="1" applyFill="1" applyBorder="1" applyAlignment="1">
      <alignment horizontal="center" vertical="center" wrapText="1" readingOrder="2"/>
    </xf>
    <xf numFmtId="3" fontId="3" fillId="5" borderId="13" xfId="32" applyNumberFormat="1" applyFont="1" applyFill="1" applyBorder="1" applyAlignment="1">
      <alignment horizontal="center" vertical="center"/>
    </xf>
    <xf numFmtId="0" fontId="3" fillId="5" borderId="13" xfId="33" applyFont="1" applyFill="1" applyBorder="1">
      <alignment horizontal="left" vertical="center" wrapText="1" indent="1"/>
    </xf>
    <xf numFmtId="0" fontId="50" fillId="0" borderId="31" xfId="17" applyFont="1" applyBorder="1" applyAlignment="1">
      <alignment horizontal="right" vertical="center" indent="1"/>
    </xf>
    <xf numFmtId="0" fontId="50" fillId="8" borderId="32" xfId="17" applyFont="1" applyFill="1" applyBorder="1" applyAlignment="1">
      <alignment horizontal="right" vertical="center" indent="1"/>
    </xf>
    <xf numFmtId="0" fontId="50" fillId="0" borderId="32" xfId="17" applyFont="1" applyBorder="1" applyAlignment="1">
      <alignment horizontal="right" vertical="center" indent="1"/>
    </xf>
    <xf numFmtId="0" fontId="2" fillId="8" borderId="35" xfId="17" applyFont="1" applyFill="1" applyBorder="1" applyAlignment="1">
      <alignment horizontal="right" vertical="center" indent="1"/>
    </xf>
    <xf numFmtId="0" fontId="3" fillId="0" borderId="57" xfId="30" applyFont="1" applyFill="1" applyBorder="1">
      <alignment horizontal="right" vertical="center" wrapText="1" indent="1" readingOrder="2"/>
    </xf>
    <xf numFmtId="0" fontId="3" fillId="7" borderId="69" xfId="30" applyFont="1" applyFill="1" applyBorder="1">
      <alignment horizontal="right" vertical="center" wrapText="1" indent="1" readingOrder="2"/>
    </xf>
    <xf numFmtId="0" fontId="3" fillId="0" borderId="69" xfId="30" applyFont="1" applyFill="1" applyBorder="1">
      <alignment horizontal="right" vertical="center" wrapText="1" indent="1" readingOrder="2"/>
    </xf>
    <xf numFmtId="0" fontId="3" fillId="9" borderId="75" xfId="30" applyFont="1" applyFill="1" applyBorder="1">
      <alignment horizontal="right" vertical="center" wrapText="1" indent="1" readingOrder="2"/>
    </xf>
    <xf numFmtId="0" fontId="2" fillId="5" borderId="11" xfId="0" applyFont="1" applyFill="1" applyBorder="1" applyAlignment="1">
      <alignment horizontal="right" vertical="center" readingOrder="2"/>
    </xf>
    <xf numFmtId="0" fontId="5" fillId="5" borderId="11" xfId="0" applyFont="1" applyFill="1" applyBorder="1" applyAlignment="1">
      <alignment horizontal="right" vertical="center" wrapText="1" readingOrder="2"/>
    </xf>
    <xf numFmtId="0" fontId="31" fillId="0" borderId="11" xfId="0" applyFont="1" applyBorder="1" applyAlignment="1">
      <alignment readingOrder="2"/>
    </xf>
    <xf numFmtId="0" fontId="2" fillId="5" borderId="11" xfId="0" applyFont="1" applyFill="1" applyBorder="1" applyAlignment="1">
      <alignment horizontal="left" vertical="center"/>
    </xf>
    <xf numFmtId="168" fontId="3" fillId="4" borderId="30" xfId="1" applyNumberFormat="1" applyFont="1" applyFill="1" applyBorder="1" applyAlignment="1">
      <alignment horizontal="right" vertical="center"/>
    </xf>
    <xf numFmtId="0" fontId="2" fillId="4" borderId="21" xfId="36" applyFont="1" applyFill="1" applyBorder="1" applyAlignment="1">
      <alignment horizontal="center" vertical="top" wrapText="1"/>
    </xf>
    <xf numFmtId="170" fontId="51" fillId="0" borderId="31" xfId="36" applyNumberFormat="1" applyFont="1" applyFill="1" applyBorder="1" applyAlignment="1">
      <alignment horizontal="right" vertical="center" indent="1"/>
    </xf>
    <xf numFmtId="170" fontId="51" fillId="4" borderId="32" xfId="36" applyNumberFormat="1" applyFont="1" applyFill="1" applyBorder="1" applyAlignment="1">
      <alignment horizontal="right" vertical="center" indent="1"/>
    </xf>
    <xf numFmtId="170" fontId="51" fillId="0" borderId="32" xfId="36" applyNumberFormat="1" applyFont="1" applyFill="1" applyBorder="1" applyAlignment="1">
      <alignment horizontal="right" vertical="center" indent="1"/>
    </xf>
    <xf numFmtId="170" fontId="51" fillId="0" borderId="37" xfId="36" applyNumberFormat="1" applyFont="1" applyFill="1" applyBorder="1" applyAlignment="1">
      <alignment horizontal="right" vertical="center" indent="1"/>
    </xf>
    <xf numFmtId="0" fontId="2" fillId="0" borderId="0" xfId="0" applyFont="1" applyAlignment="1">
      <alignment horizontal="center" vertical="center" wrapText="1"/>
    </xf>
    <xf numFmtId="168" fontId="5" fillId="0" borderId="0" xfId="0" applyNumberFormat="1" applyFont="1" applyAlignment="1">
      <alignment horizontal="center" vertical="center" wrapText="1"/>
    </xf>
    <xf numFmtId="168" fontId="5" fillId="0" borderId="0" xfId="0" applyNumberFormat="1" applyFont="1" applyAlignment="1">
      <alignment horizontal="center" vertical="center"/>
    </xf>
    <xf numFmtId="0" fontId="22" fillId="0" borderId="0" xfId="0" applyFont="1" applyAlignment="1">
      <alignment horizontal="right" vertical="center"/>
    </xf>
    <xf numFmtId="0" fontId="22" fillId="0" borderId="0" xfId="0" applyFont="1" applyAlignment="1">
      <alignment horizontal="left" vertical="center"/>
    </xf>
    <xf numFmtId="3" fontId="2" fillId="0" borderId="48" xfId="32" applyNumberFormat="1" applyFont="1" applyFill="1" applyBorder="1" applyAlignment="1">
      <alignment horizontal="right" vertical="center" indent="1"/>
    </xf>
    <xf numFmtId="3" fontId="2" fillId="4" borderId="32" xfId="32" applyNumberFormat="1" applyFont="1" applyFill="1" applyBorder="1" applyAlignment="1">
      <alignment horizontal="right" vertical="center" indent="1"/>
    </xf>
    <xf numFmtId="3" fontId="2" fillId="0" borderId="32" xfId="32" applyNumberFormat="1" applyFont="1" applyFill="1" applyBorder="1" applyAlignment="1">
      <alignment horizontal="right" vertical="center" indent="1"/>
    </xf>
    <xf numFmtId="3" fontId="2" fillId="0" borderId="35" xfId="32" applyNumberFormat="1" applyFont="1" applyFill="1" applyBorder="1" applyAlignment="1">
      <alignment horizontal="right" vertical="center" indent="1"/>
    </xf>
    <xf numFmtId="3" fontId="2" fillId="4" borderId="48" xfId="32" applyNumberFormat="1" applyFont="1" applyFill="1" applyBorder="1" applyAlignment="1">
      <alignment horizontal="right" vertical="center" indent="1"/>
    </xf>
    <xf numFmtId="3" fontId="2" fillId="4" borderId="37" xfId="32" applyNumberFormat="1" applyFont="1" applyFill="1" applyBorder="1" applyAlignment="1">
      <alignment horizontal="right" vertical="center" indent="1"/>
    </xf>
    <xf numFmtId="0" fontId="2" fillId="5" borderId="0" xfId="0" applyFont="1" applyFill="1" applyBorder="1" applyAlignment="1">
      <alignment horizontal="right" vertical="center" wrapText="1" readingOrder="2"/>
    </xf>
    <xf numFmtId="3" fontId="2" fillId="5" borderId="0" xfId="32" applyNumberFormat="1" applyFont="1" applyFill="1" applyBorder="1" applyAlignment="1">
      <alignment horizontal="right" vertical="center" indent="1"/>
    </xf>
    <xf numFmtId="0" fontId="6" fillId="0" borderId="72" xfId="28" applyFont="1" applyFill="1" applyBorder="1">
      <alignment horizontal="right" vertical="center" wrapText="1" indent="1" readingOrder="2"/>
    </xf>
    <xf numFmtId="166" fontId="5" fillId="0" borderId="73" xfId="32" applyNumberFormat="1" applyFont="1" applyFill="1" applyBorder="1" applyAlignment="1">
      <alignment horizontal="right" vertical="center" indent="1"/>
    </xf>
    <xf numFmtId="166" fontId="5" fillId="0" borderId="73" xfId="33" applyNumberFormat="1" applyFont="1" applyFill="1" applyBorder="1" applyAlignment="1">
      <alignment horizontal="right" vertical="center" indent="1"/>
    </xf>
    <xf numFmtId="0" fontId="5" fillId="0" borderId="74" xfId="33" applyFont="1" applyFill="1" applyBorder="1" applyAlignment="1">
      <alignment horizontal="left" vertical="center" wrapText="1" indent="1"/>
    </xf>
    <xf numFmtId="3" fontId="51" fillId="4" borderId="97" xfId="2" applyNumberFormat="1" applyFont="1" applyFill="1" applyBorder="1" applyAlignment="1">
      <alignment horizontal="center" vertical="center"/>
    </xf>
    <xf numFmtId="3" fontId="53" fillId="4" borderId="100" xfId="2" applyNumberFormat="1" applyFont="1" applyFill="1" applyBorder="1" applyAlignment="1">
      <alignment horizontal="center" vertical="center"/>
    </xf>
    <xf numFmtId="0" fontId="6" fillId="4" borderId="43" xfId="30" applyFont="1" applyFill="1" applyBorder="1" applyAlignment="1">
      <alignment horizontal="center" vertical="center" wrapText="1" readingOrder="2"/>
    </xf>
    <xf numFmtId="0" fontId="3" fillId="0" borderId="45" xfId="30" applyFont="1" applyFill="1" applyBorder="1">
      <alignment horizontal="right" vertical="center" wrapText="1" indent="1" readingOrder="2"/>
    </xf>
    <xf numFmtId="3" fontId="2" fillId="0" borderId="45" xfId="2" applyNumberFormat="1" applyFont="1" applyFill="1" applyBorder="1" applyAlignment="1">
      <alignment vertical="center"/>
    </xf>
    <xf numFmtId="3" fontId="2" fillId="0" borderId="45" xfId="33" applyNumberFormat="1" applyFont="1" applyFill="1" applyBorder="1" applyAlignment="1">
      <alignment vertical="center"/>
    </xf>
    <xf numFmtId="0" fontId="3" fillId="0" borderId="46" xfId="30" applyFont="1" applyFill="1" applyBorder="1">
      <alignment horizontal="right" vertical="center" wrapText="1" indent="1" readingOrder="2"/>
    </xf>
    <xf numFmtId="3" fontId="2" fillId="0" borderId="46" xfId="2" applyNumberFormat="1" applyFont="1" applyFill="1" applyBorder="1" applyAlignment="1">
      <alignment vertical="center"/>
    </xf>
    <xf numFmtId="3" fontId="2" fillId="0" borderId="46" xfId="33" applyNumberFormat="1" applyFont="1" applyFill="1" applyBorder="1" applyAlignment="1">
      <alignment vertical="center"/>
    </xf>
    <xf numFmtId="0" fontId="3" fillId="0" borderId="47" xfId="30" applyFont="1" applyFill="1" applyBorder="1">
      <alignment horizontal="right" vertical="center" wrapText="1" indent="1" readingOrder="2"/>
    </xf>
    <xf numFmtId="3" fontId="2" fillId="0" borderId="47" xfId="2" applyNumberFormat="1" applyFont="1" applyFill="1" applyBorder="1" applyAlignment="1">
      <alignment vertical="center"/>
    </xf>
    <xf numFmtId="3" fontId="2" fillId="0" borderId="47" xfId="33" applyNumberFormat="1" applyFont="1" applyFill="1" applyBorder="1" applyAlignment="1">
      <alignment vertical="center"/>
    </xf>
    <xf numFmtId="0" fontId="3" fillId="0" borderId="43" xfId="30" applyFont="1" applyFill="1" applyBorder="1">
      <alignment horizontal="right" vertical="center" wrapText="1" indent="1" readingOrder="2"/>
    </xf>
    <xf numFmtId="3" fontId="2" fillId="4" borderId="45" xfId="2" applyNumberFormat="1" applyFont="1" applyFill="1" applyBorder="1" applyAlignment="1">
      <alignment vertical="center"/>
    </xf>
    <xf numFmtId="3" fontId="2" fillId="4" borderId="45" xfId="33" applyNumberFormat="1" applyFont="1" applyFill="1" applyBorder="1" applyAlignment="1">
      <alignment vertical="center"/>
    </xf>
    <xf numFmtId="3" fontId="2" fillId="4" borderId="46" xfId="2" applyNumberFormat="1" applyFont="1" applyFill="1" applyBorder="1" applyAlignment="1">
      <alignment vertical="center"/>
    </xf>
    <xf numFmtId="3" fontId="2" fillId="4" borderId="46" xfId="33" applyNumberFormat="1" applyFont="1" applyFill="1" applyBorder="1" applyAlignment="1">
      <alignment vertical="center"/>
    </xf>
    <xf numFmtId="0" fontId="3" fillId="4" borderId="47" xfId="30" applyFont="1" applyFill="1" applyBorder="1">
      <alignment horizontal="right" vertical="center" wrapText="1" indent="1" readingOrder="2"/>
    </xf>
    <xf numFmtId="3" fontId="2" fillId="4" borderId="47" xfId="2" applyNumberFormat="1" applyFont="1" applyFill="1" applyBorder="1" applyAlignment="1">
      <alignment vertical="center"/>
    </xf>
    <xf numFmtId="3" fontId="2" fillId="4" borderId="47" xfId="33" applyNumberFormat="1" applyFont="1" applyFill="1" applyBorder="1" applyAlignment="1">
      <alignment vertical="center"/>
    </xf>
    <xf numFmtId="0" fontId="3" fillId="4" borderId="114" xfId="30" applyFont="1" applyFill="1" applyBorder="1">
      <alignment horizontal="right" vertical="center" wrapText="1" indent="1" readingOrder="2"/>
    </xf>
    <xf numFmtId="3" fontId="2" fillId="4" borderId="114" xfId="2" applyNumberFormat="1" applyFont="1" applyFill="1" applyBorder="1" applyAlignment="1">
      <alignment vertical="center"/>
    </xf>
    <xf numFmtId="3" fontId="2" fillId="4" borderId="114" xfId="33" applyNumberFormat="1" applyFont="1" applyFill="1" applyBorder="1" applyAlignment="1">
      <alignment vertical="center"/>
    </xf>
    <xf numFmtId="3" fontId="2" fillId="4" borderId="43" xfId="2" applyNumberFormat="1" applyFont="1" applyFill="1" applyBorder="1" applyAlignment="1">
      <alignment vertical="center"/>
    </xf>
    <xf numFmtId="3" fontId="2" fillId="4" borderId="43" xfId="33" applyNumberFormat="1" applyFont="1" applyFill="1" applyBorder="1" applyAlignment="1">
      <alignment vertical="center"/>
    </xf>
    <xf numFmtId="3" fontId="50" fillId="4" borderId="43" xfId="2" applyNumberFormat="1" applyFont="1" applyFill="1" applyBorder="1" applyAlignment="1">
      <alignment vertical="center"/>
    </xf>
    <xf numFmtId="0" fontId="2" fillId="0" borderId="0" xfId="0" applyFont="1" applyFill="1" applyAlignment="1">
      <alignment horizontal="right" readingOrder="2"/>
    </xf>
    <xf numFmtId="0" fontId="2" fillId="5" borderId="0" xfId="0" applyFont="1" applyFill="1"/>
    <xf numFmtId="0" fontId="2" fillId="5" borderId="0" xfId="0" applyFont="1" applyFill="1" applyAlignment="1">
      <alignment horizontal="right" readingOrder="2"/>
    </xf>
    <xf numFmtId="0" fontId="2" fillId="5" borderId="0" xfId="0" applyFont="1" applyFill="1" applyBorder="1" applyAlignment="1">
      <alignment readingOrder="1"/>
    </xf>
    <xf numFmtId="1" fontId="15" fillId="4" borderId="22" xfId="11" applyFont="1" applyFill="1" applyBorder="1">
      <alignment horizontal="center" vertical="center"/>
    </xf>
    <xf numFmtId="0" fontId="16" fillId="4" borderId="20"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readingOrder="2"/>
    </xf>
    <xf numFmtId="0" fontId="15" fillId="3" borderId="0" xfId="0" applyFont="1" applyFill="1" applyBorder="1" applyAlignment="1">
      <alignment horizontal="center" vertical="center" readingOrder="2"/>
    </xf>
    <xf numFmtId="0" fontId="34" fillId="3" borderId="0" xfId="0" applyFont="1" applyFill="1" applyBorder="1" applyAlignment="1">
      <alignment horizontal="center" vertical="center" wrapText="1"/>
    </xf>
    <xf numFmtId="0" fontId="22" fillId="5" borderId="0" xfId="0" applyFont="1" applyFill="1" applyBorder="1" applyAlignment="1">
      <alignment horizontal="center" vertical="center"/>
    </xf>
    <xf numFmtId="0" fontId="16" fillId="4" borderId="20" xfId="12" applyFont="1" applyFill="1" applyBorder="1" applyAlignment="1">
      <alignment horizontal="center" vertical="center" wrapText="1"/>
    </xf>
    <xf numFmtId="0" fontId="29" fillId="4" borderId="25" xfId="12" applyFont="1" applyFill="1" applyBorder="1">
      <alignment horizontal="center" vertical="center" wrapText="1"/>
    </xf>
    <xf numFmtId="1" fontId="15" fillId="4" borderId="20" xfId="11" applyFont="1" applyFill="1" applyBorder="1" applyAlignment="1">
      <alignment horizontal="center" wrapText="1"/>
    </xf>
    <xf numFmtId="1" fontId="15" fillId="4" borderId="42" xfId="11" applyFont="1" applyFill="1" applyBorder="1" applyAlignment="1">
      <alignment horizontal="center" wrapText="1"/>
    </xf>
    <xf numFmtId="1" fontId="22" fillId="4" borderId="42" xfId="11" applyFont="1" applyFill="1" applyBorder="1" applyAlignment="1">
      <alignment horizontal="center" vertical="top" wrapText="1"/>
    </xf>
    <xf numFmtId="1" fontId="22" fillId="4" borderId="21" xfId="11" applyFont="1" applyFill="1" applyBorder="1" applyAlignment="1">
      <alignment horizontal="center" vertical="top" wrapText="1"/>
    </xf>
    <xf numFmtId="0" fontId="30" fillId="4" borderId="21" xfId="12" applyFont="1" applyFill="1" applyBorder="1" applyAlignment="1">
      <alignment horizontal="center" vertical="center" wrapText="1"/>
    </xf>
    <xf numFmtId="0" fontId="2" fillId="5" borderId="11" xfId="0" applyFont="1" applyFill="1" applyBorder="1" applyAlignment="1">
      <alignment horizontal="left" vertical="center" wrapText="1"/>
    </xf>
    <xf numFmtId="0" fontId="5" fillId="5" borderId="11" xfId="0" applyFont="1" applyFill="1" applyBorder="1" applyAlignment="1">
      <alignment horizontal="left" vertical="center" wrapText="1"/>
    </xf>
    <xf numFmtId="0" fontId="2" fillId="5" borderId="14" xfId="0" applyFont="1" applyFill="1" applyBorder="1" applyAlignment="1">
      <alignment horizontal="right" vertical="center" wrapText="1" readingOrder="2"/>
    </xf>
    <xf numFmtId="0" fontId="2" fillId="5" borderId="11" xfId="0" applyFont="1" applyFill="1" applyBorder="1" applyAlignment="1">
      <alignment horizontal="right" vertical="center" wrapText="1" readingOrder="2"/>
    </xf>
    <xf numFmtId="0" fontId="7" fillId="5" borderId="0" xfId="0" applyFont="1" applyFill="1" applyAlignment="1">
      <alignment horizontal="center" vertical="center" readingOrder="1"/>
    </xf>
    <xf numFmtId="0" fontId="6" fillId="5" borderId="0" xfId="0" applyFont="1" applyFill="1" applyAlignment="1">
      <alignment horizontal="center" vertical="center" readingOrder="1"/>
    </xf>
    <xf numFmtId="0" fontId="7" fillId="5" borderId="0" xfId="0" applyFont="1" applyFill="1" applyAlignment="1">
      <alignment horizontal="center" vertical="center" readingOrder="2"/>
    </xf>
    <xf numFmtId="0" fontId="3" fillId="4" borderId="38" xfId="12" applyFont="1" applyFill="1" applyBorder="1" applyAlignment="1">
      <alignment horizontal="center" vertical="center"/>
    </xf>
    <xf numFmtId="0" fontId="3" fillId="4" borderId="33" xfId="12" applyFont="1" applyFill="1" applyBorder="1" applyAlignment="1">
      <alignment horizontal="center" vertical="center"/>
    </xf>
    <xf numFmtId="0" fontId="3" fillId="4" borderId="26" xfId="12" applyFont="1" applyFill="1" applyBorder="1" applyAlignment="1">
      <alignment horizontal="center" vertical="center"/>
    </xf>
    <xf numFmtId="0" fontId="51" fillId="4" borderId="65" xfId="0" applyFont="1" applyFill="1" applyBorder="1" applyAlignment="1">
      <alignment horizontal="center" wrapText="1" readingOrder="2"/>
    </xf>
    <xf numFmtId="0" fontId="51" fillId="4" borderId="11" xfId="0" applyFont="1" applyFill="1" applyBorder="1" applyAlignment="1">
      <alignment horizontal="center" wrapText="1" readingOrder="2"/>
    </xf>
    <xf numFmtId="0" fontId="6" fillId="4" borderId="44" xfId="0" applyFont="1" applyFill="1" applyBorder="1" applyAlignment="1">
      <alignment horizontal="center" vertical="center"/>
    </xf>
    <xf numFmtId="0" fontId="6" fillId="4" borderId="64" xfId="0" applyFont="1" applyFill="1" applyBorder="1" applyAlignment="1">
      <alignment horizontal="center" vertical="center"/>
    </xf>
    <xf numFmtId="0" fontId="6" fillId="4" borderId="36" xfId="0" applyFont="1" applyFill="1" applyBorder="1" applyAlignment="1">
      <alignment horizontal="center" vertical="center"/>
    </xf>
    <xf numFmtId="0" fontId="51" fillId="4" borderId="21" xfId="0" applyFont="1" applyFill="1" applyBorder="1" applyAlignment="1">
      <alignment horizontal="center" vertical="top" wrapText="1" readingOrder="1"/>
    </xf>
    <xf numFmtId="0" fontId="51" fillId="4" borderId="12" xfId="0" applyFont="1" applyFill="1" applyBorder="1" applyAlignment="1">
      <alignment horizontal="center" vertical="top" wrapText="1" readingOrder="1"/>
    </xf>
    <xf numFmtId="0" fontId="7" fillId="9" borderId="0" xfId="0" applyFont="1" applyFill="1" applyBorder="1" applyAlignment="1">
      <alignment horizontal="center" vertical="center" readingOrder="1"/>
    </xf>
    <xf numFmtId="0" fontId="7" fillId="9" borderId="0" xfId="0" applyFont="1" applyFill="1" applyBorder="1" applyAlignment="1">
      <alignment horizontal="center" vertical="center" readingOrder="2"/>
    </xf>
    <xf numFmtId="0" fontId="6" fillId="9" borderId="0" xfId="0" applyFont="1" applyFill="1" applyBorder="1" applyAlignment="1">
      <alignment horizontal="center" vertical="center" wrapText="1" readingOrder="1"/>
    </xf>
    <xf numFmtId="0" fontId="6" fillId="9" borderId="0" xfId="0" applyFont="1" applyFill="1" applyBorder="1" applyAlignment="1">
      <alignment horizontal="center" vertical="center" readingOrder="1"/>
    </xf>
    <xf numFmtId="0" fontId="25" fillId="7" borderId="110" xfId="12" applyFont="1" applyFill="1" applyBorder="1" applyAlignment="1">
      <alignment horizontal="center" vertical="center" wrapText="1"/>
    </xf>
    <xf numFmtId="0" fontId="25" fillId="7" borderId="109" xfId="12" applyFont="1" applyFill="1" applyBorder="1" applyAlignment="1">
      <alignment horizontal="center" vertical="center" wrapText="1"/>
    </xf>
    <xf numFmtId="0" fontId="7" fillId="6" borderId="0" xfId="0" applyFont="1" applyFill="1" applyBorder="1" applyAlignment="1">
      <alignment horizontal="center"/>
    </xf>
    <xf numFmtId="0" fontId="78" fillId="6" borderId="0" xfId="0" applyFont="1" applyFill="1" applyBorder="1" applyAlignment="1">
      <alignment horizontal="center"/>
    </xf>
    <xf numFmtId="0" fontId="7" fillId="6" borderId="0" xfId="0" applyFont="1" applyFill="1" applyBorder="1" applyAlignment="1">
      <alignment horizontal="center" readingOrder="2"/>
    </xf>
    <xf numFmtId="0" fontId="6" fillId="6" borderId="0" xfId="0" applyFont="1" applyFill="1" applyBorder="1" applyAlignment="1">
      <alignment horizontal="center"/>
    </xf>
    <xf numFmtId="0" fontId="3" fillId="7" borderId="87" xfId="33" applyFont="1" applyFill="1" applyBorder="1" applyAlignment="1">
      <alignment horizontal="center" vertical="top" wrapText="1"/>
    </xf>
    <xf numFmtId="0" fontId="3" fillId="7" borderId="88" xfId="33" applyFont="1" applyFill="1" applyBorder="1" applyAlignment="1">
      <alignment horizontal="center" vertical="top" wrapText="1"/>
    </xf>
    <xf numFmtId="0" fontId="15" fillId="7" borderId="79" xfId="33" applyFont="1" applyFill="1" applyBorder="1" applyAlignment="1">
      <alignment horizontal="center" vertical="center" wrapText="1"/>
    </xf>
    <xf numFmtId="0" fontId="15" fillId="7" borderId="80" xfId="33" applyFont="1" applyFill="1" applyBorder="1" applyAlignment="1">
      <alignment horizontal="center" vertical="center" wrapText="1"/>
    </xf>
    <xf numFmtId="0" fontId="3" fillId="7" borderId="63" xfId="33" applyFont="1" applyFill="1" applyBorder="1" applyAlignment="1">
      <alignment horizontal="center" wrapText="1"/>
    </xf>
    <xf numFmtId="0" fontId="3" fillId="7" borderId="107" xfId="33" applyFont="1" applyFill="1" applyBorder="1" applyAlignment="1">
      <alignment horizontal="center" wrapText="1"/>
    </xf>
    <xf numFmtId="0" fontId="23" fillId="7" borderId="63" xfId="33" applyFont="1" applyFill="1" applyBorder="1" applyAlignment="1">
      <alignment horizontal="center" vertical="center" wrapText="1"/>
    </xf>
    <xf numFmtId="0" fontId="23" fillId="7" borderId="87" xfId="33" applyFont="1" applyFill="1" applyBorder="1" applyAlignment="1">
      <alignment horizontal="center" vertical="center" wrapText="1"/>
    </xf>
    <xf numFmtId="0" fontId="6" fillId="5" borderId="0" xfId="0" applyFont="1" applyFill="1" applyBorder="1" applyAlignment="1">
      <alignment horizontal="center"/>
    </xf>
    <xf numFmtId="0" fontId="52" fillId="5" borderId="0" xfId="36" applyFont="1" applyFill="1" applyAlignment="1">
      <alignment horizontal="center"/>
    </xf>
    <xf numFmtId="0" fontId="53" fillId="5" borderId="0" xfId="36" applyFont="1" applyFill="1" applyAlignment="1">
      <alignment horizontal="center"/>
    </xf>
    <xf numFmtId="0" fontId="75" fillId="4" borderId="105" xfId="36" applyFont="1" applyFill="1" applyBorder="1" applyAlignment="1">
      <alignment horizontal="right" vertical="center" wrapText="1" indent="1"/>
    </xf>
    <xf numFmtId="0" fontId="75" fillId="4" borderId="106" xfId="36" applyFont="1" applyFill="1" applyBorder="1" applyAlignment="1">
      <alignment horizontal="right" vertical="center" wrapText="1" indent="1"/>
    </xf>
    <xf numFmtId="0" fontId="51" fillId="4" borderId="103" xfId="36" applyFont="1" applyFill="1" applyBorder="1" applyAlignment="1">
      <alignment horizontal="left" vertical="center" wrapText="1" indent="1"/>
    </xf>
    <xf numFmtId="0" fontId="51" fillId="4" borderId="104" xfId="36" applyFont="1" applyFill="1" applyBorder="1" applyAlignment="1">
      <alignment horizontal="left" vertical="center" wrapText="1" indent="1"/>
    </xf>
    <xf numFmtId="0" fontId="52" fillId="5" borderId="0" xfId="36" applyFont="1" applyFill="1" applyAlignment="1">
      <alignment horizontal="center" readingOrder="2"/>
    </xf>
    <xf numFmtId="0" fontId="7" fillId="3" borderId="15" xfId="0" applyFont="1" applyFill="1" applyBorder="1" applyAlignment="1">
      <alignment horizontal="center" vertical="center" readingOrder="2"/>
    </xf>
    <xf numFmtId="0" fontId="7" fillId="3" borderId="0" xfId="0" applyFont="1" applyFill="1" applyBorder="1" applyAlignment="1">
      <alignment horizontal="center" vertical="center" readingOrder="2"/>
    </xf>
    <xf numFmtId="0" fontId="7" fillId="3" borderId="16" xfId="0" applyFont="1" applyFill="1" applyBorder="1" applyAlignment="1">
      <alignment horizontal="center" vertical="center" readingOrder="2"/>
    </xf>
    <xf numFmtId="0" fontId="6" fillId="3" borderId="15" xfId="0" applyFont="1" applyFill="1" applyBorder="1" applyAlignment="1">
      <alignment horizontal="center" vertical="center" readingOrder="2"/>
    </xf>
    <xf numFmtId="0" fontId="6" fillId="3" borderId="0" xfId="0" applyFont="1" applyFill="1" applyBorder="1" applyAlignment="1">
      <alignment horizontal="center" vertical="center" readingOrder="2"/>
    </xf>
    <xf numFmtId="0" fontId="6" fillId="3" borderId="16" xfId="0" applyFont="1" applyFill="1" applyBorder="1" applyAlignment="1">
      <alignment horizontal="center" vertical="center" readingOrder="2"/>
    </xf>
    <xf numFmtId="0" fontId="6" fillId="3" borderId="15" xfId="0" applyFont="1" applyFill="1" applyBorder="1" applyAlignment="1">
      <alignment horizontal="center" vertical="center" readingOrder="1"/>
    </xf>
    <xf numFmtId="0" fontId="6" fillId="3" borderId="0" xfId="0" applyFont="1" applyFill="1" applyBorder="1" applyAlignment="1">
      <alignment horizontal="center" vertical="center" readingOrder="1"/>
    </xf>
    <xf numFmtId="0" fontId="6" fillId="3" borderId="16" xfId="0" applyFont="1" applyFill="1" applyBorder="1" applyAlignment="1">
      <alignment horizontal="center" vertical="center" readingOrder="1"/>
    </xf>
    <xf numFmtId="1" fontId="23" fillId="4" borderId="20" xfId="11" applyFont="1" applyFill="1" applyBorder="1" applyAlignment="1">
      <alignment horizontal="center" vertical="center"/>
    </xf>
    <xf numFmtId="1" fontId="23" fillId="4" borderId="42" xfId="11" applyFont="1" applyFill="1" applyBorder="1" applyAlignment="1">
      <alignment horizontal="center" vertical="center"/>
    </xf>
    <xf numFmtId="1" fontId="23" fillId="4" borderId="21" xfId="11" applyFont="1" applyFill="1" applyBorder="1" applyAlignment="1">
      <alignment horizontal="center" vertical="center"/>
    </xf>
    <xf numFmtId="0" fontId="3" fillId="4" borderId="65" xfId="33" applyFont="1" applyFill="1" applyBorder="1" applyAlignment="1">
      <alignment horizontal="center" vertical="center" wrapText="1"/>
    </xf>
    <xf numFmtId="0" fontId="3" fillId="4" borderId="40" xfId="33" applyFont="1" applyFill="1" applyBorder="1" applyAlignment="1">
      <alignment horizontal="center" vertical="center" wrapText="1"/>
    </xf>
    <xf numFmtId="0" fontId="6" fillId="4" borderId="66" xfId="28" applyFont="1" applyFill="1" applyBorder="1" applyAlignment="1">
      <alignment horizontal="center" vertical="center" wrapText="1" readingOrder="2"/>
    </xf>
    <xf numFmtId="0" fontId="6" fillId="4" borderId="39" xfId="28" applyFont="1" applyFill="1" applyBorder="1" applyAlignment="1">
      <alignment horizontal="center" vertical="center" wrapText="1" readingOrder="2"/>
    </xf>
    <xf numFmtId="0" fontId="52" fillId="3" borderId="0" xfId="0" applyFont="1" applyFill="1" applyBorder="1" applyAlignment="1">
      <alignment horizontal="center" wrapText="1" readingOrder="2"/>
    </xf>
    <xf numFmtId="0" fontId="52" fillId="3" borderId="0" xfId="0" applyFont="1" applyFill="1" applyBorder="1" applyAlignment="1">
      <alignment horizontal="center" readingOrder="2"/>
    </xf>
    <xf numFmtId="0" fontId="53" fillId="3" borderId="0" xfId="0" applyFont="1" applyFill="1" applyBorder="1" applyAlignment="1">
      <alignment horizontal="center" wrapText="1" readingOrder="2"/>
    </xf>
    <xf numFmtId="0" fontId="53" fillId="3" borderId="0" xfId="0" applyFont="1" applyFill="1" applyBorder="1" applyAlignment="1">
      <alignment horizontal="center" readingOrder="1"/>
    </xf>
    <xf numFmtId="0" fontId="23" fillId="4" borderId="65" xfId="12" applyFont="1" applyFill="1" applyBorder="1" applyAlignment="1">
      <alignment horizontal="center" vertical="center" wrapText="1"/>
    </xf>
    <xf numFmtId="0" fontId="23" fillId="4" borderId="33" xfId="12" applyFont="1" applyFill="1" applyBorder="1" applyAlignment="1">
      <alignment horizontal="center" vertical="center" wrapText="1"/>
    </xf>
    <xf numFmtId="0" fontId="23" fillId="4" borderId="40" xfId="12" applyFont="1" applyFill="1" applyBorder="1" applyAlignment="1">
      <alignment horizontal="center" vertical="center" wrapText="1"/>
    </xf>
    <xf numFmtId="0" fontId="23" fillId="4" borderId="20" xfId="12" applyFont="1" applyFill="1" applyBorder="1" applyAlignment="1">
      <alignment horizontal="center" vertical="center" wrapText="1"/>
    </xf>
    <xf numFmtId="0" fontId="23" fillId="4" borderId="42" xfId="12" applyFont="1" applyFill="1" applyBorder="1" applyAlignment="1">
      <alignment horizontal="center" vertical="center" wrapText="1"/>
    </xf>
    <xf numFmtId="0" fontId="23" fillId="4" borderId="21" xfId="12" applyFont="1" applyFill="1" applyBorder="1" applyAlignment="1">
      <alignment horizontal="center" vertical="center" wrapText="1"/>
    </xf>
    <xf numFmtId="0" fontId="16" fillId="4" borderId="42" xfId="12" applyFont="1" applyFill="1" applyBorder="1" applyAlignment="1">
      <alignment horizontal="center" vertical="center" wrapText="1"/>
    </xf>
    <xf numFmtId="0" fontId="16" fillId="4" borderId="21" xfId="12" applyFont="1" applyFill="1" applyBorder="1" applyAlignment="1">
      <alignment horizontal="center" vertical="center" wrapText="1"/>
    </xf>
    <xf numFmtId="1" fontId="16" fillId="4" borderId="66" xfId="11" applyFont="1" applyFill="1" applyBorder="1" applyAlignment="1">
      <alignment horizontal="center" vertical="center"/>
    </xf>
    <xf numFmtId="1" fontId="16" fillId="4" borderId="64" xfId="11" applyFont="1" applyFill="1" applyBorder="1" applyAlignment="1">
      <alignment horizontal="center" vertical="center"/>
    </xf>
    <xf numFmtId="1" fontId="16" fillId="4" borderId="39" xfId="11" applyFont="1" applyFill="1" applyBorder="1" applyAlignment="1">
      <alignment horizontal="center" vertical="center"/>
    </xf>
    <xf numFmtId="0" fontId="53" fillId="3" borderId="0" xfId="0" applyFont="1" applyFill="1" applyBorder="1" applyAlignment="1">
      <alignment horizontal="center" vertical="center" wrapText="1" readingOrder="2"/>
    </xf>
    <xf numFmtId="0" fontId="7" fillId="4" borderId="66" xfId="28" applyFont="1" applyFill="1" applyBorder="1" applyAlignment="1">
      <alignment horizontal="center" vertical="center" wrapText="1" readingOrder="2"/>
    </xf>
    <xf numFmtId="0" fontId="7" fillId="4" borderId="39" xfId="28" applyFont="1" applyFill="1" applyBorder="1" applyAlignment="1">
      <alignment horizontal="center" vertical="center" wrapText="1" readingOrder="2"/>
    </xf>
    <xf numFmtId="3" fontId="5" fillId="5" borderId="0" xfId="32" applyNumberFormat="1" applyFont="1" applyFill="1" applyBorder="1" applyAlignment="1">
      <alignment horizontal="left" vertical="center"/>
    </xf>
    <xf numFmtId="0" fontId="6" fillId="5" borderId="0" xfId="0" applyFont="1" applyFill="1" applyBorder="1" applyAlignment="1">
      <alignment horizontal="center" wrapText="1" readingOrder="2"/>
    </xf>
    <xf numFmtId="0" fontId="7" fillId="5" borderId="0" xfId="0" applyFont="1" applyFill="1" applyAlignment="1">
      <alignment horizontal="center" wrapText="1" readingOrder="2"/>
    </xf>
    <xf numFmtId="0" fontId="6" fillId="5" borderId="0" xfId="0" applyFont="1" applyFill="1" applyBorder="1" applyAlignment="1">
      <alignment horizontal="center" readingOrder="1"/>
    </xf>
    <xf numFmtId="0" fontId="52" fillId="10" borderId="0" xfId="17" applyFont="1" applyFill="1" applyAlignment="1">
      <alignment horizontal="center" vertical="center" readingOrder="2"/>
    </xf>
    <xf numFmtId="0" fontId="53" fillId="10" borderId="0" xfId="17" applyFont="1" applyFill="1" applyAlignment="1">
      <alignment horizontal="center" vertical="center" wrapText="1" readingOrder="2"/>
    </xf>
    <xf numFmtId="0" fontId="53" fillId="10" borderId="0" xfId="17" applyFont="1" applyFill="1" applyAlignment="1">
      <alignment horizontal="center" vertical="center"/>
    </xf>
    <xf numFmtId="0" fontId="7" fillId="6" borderId="0" xfId="0" applyFont="1" applyFill="1" applyBorder="1" applyAlignment="1">
      <alignment horizontal="center" vertical="center" readingOrder="2"/>
    </xf>
    <xf numFmtId="0" fontId="6" fillId="6" borderId="0" xfId="0" applyFont="1" applyFill="1" applyBorder="1" applyAlignment="1">
      <alignment horizontal="center" vertical="center" readingOrder="1"/>
    </xf>
    <xf numFmtId="0" fontId="6" fillId="0" borderId="90" xfId="0" applyFont="1" applyFill="1" applyBorder="1" applyAlignment="1">
      <alignment horizontal="right" vertical="center" indent="1"/>
    </xf>
    <xf numFmtId="0" fontId="8" fillId="0" borderId="91" xfId="0" applyFont="1" applyFill="1" applyBorder="1" applyAlignment="1">
      <alignment horizontal="right" vertical="center" indent="1"/>
    </xf>
    <xf numFmtId="0" fontId="61" fillId="0" borderId="92" xfId="0" applyFont="1" applyFill="1" applyBorder="1" applyAlignment="1">
      <alignment horizontal="left" vertical="center" indent="1"/>
    </xf>
    <xf numFmtId="0" fontId="5" fillId="0" borderId="90" xfId="0" applyFont="1" applyFill="1" applyBorder="1" applyAlignment="1">
      <alignment horizontal="left" vertical="center" indent="1"/>
    </xf>
    <xf numFmtId="0" fontId="61" fillId="7" borderId="73" xfId="0" applyFont="1" applyFill="1" applyBorder="1" applyAlignment="1">
      <alignment horizontal="center" vertical="center"/>
    </xf>
    <xf numFmtId="0" fontId="61" fillId="7" borderId="74" xfId="0" applyFont="1" applyFill="1" applyBorder="1" applyAlignment="1">
      <alignment horizontal="center" vertical="center"/>
    </xf>
    <xf numFmtId="0" fontId="61" fillId="7" borderId="61" xfId="0" applyFont="1" applyFill="1" applyBorder="1" applyAlignment="1">
      <alignment horizontal="center" vertical="center"/>
    </xf>
    <xf numFmtId="0" fontId="61" fillId="7" borderId="62" xfId="0" applyFont="1" applyFill="1" applyBorder="1" applyAlignment="1">
      <alignment horizontal="center" vertical="center"/>
    </xf>
    <xf numFmtId="0" fontId="63" fillId="7" borderId="72" xfId="0" applyFont="1" applyFill="1" applyBorder="1" applyAlignment="1">
      <alignment horizontal="center" vertical="center" wrapText="1"/>
    </xf>
    <xf numFmtId="0" fontId="63" fillId="7" borderId="73" xfId="0" applyFont="1" applyFill="1" applyBorder="1" applyAlignment="1">
      <alignment horizontal="center" vertical="center" wrapText="1"/>
    </xf>
    <xf numFmtId="0" fontId="63" fillId="7" borderId="60" xfId="0" applyFont="1" applyFill="1" applyBorder="1" applyAlignment="1">
      <alignment horizontal="center" vertical="center" wrapText="1"/>
    </xf>
    <xf numFmtId="0" fontId="63" fillId="7" borderId="61" xfId="0" applyFont="1" applyFill="1" applyBorder="1" applyAlignment="1">
      <alignment horizontal="center" vertical="center" wrapText="1"/>
    </xf>
    <xf numFmtId="0" fontId="6" fillId="0" borderId="60" xfId="0" applyFont="1" applyFill="1" applyBorder="1" applyAlignment="1">
      <alignment horizontal="center" vertical="center"/>
    </xf>
    <xf numFmtId="0" fontId="5" fillId="0" borderId="67" xfId="0" applyFont="1" applyFill="1" applyBorder="1"/>
    <xf numFmtId="0" fontId="5" fillId="0" borderId="93" xfId="0" applyFont="1" applyFill="1" applyBorder="1"/>
    <xf numFmtId="0" fontId="3" fillId="0" borderId="62" xfId="0" applyFont="1" applyFill="1" applyBorder="1" applyAlignment="1">
      <alignment horizontal="center" vertical="center"/>
    </xf>
    <xf numFmtId="0" fontId="3" fillId="0" borderId="68" xfId="0" applyFont="1" applyFill="1" applyBorder="1" applyAlignment="1">
      <alignment horizontal="center" vertical="center"/>
    </xf>
    <xf numFmtId="0" fontId="61" fillId="0" borderId="74" xfId="0" applyFont="1" applyFill="1" applyBorder="1" applyAlignment="1">
      <alignment horizontal="left" vertical="center" indent="1"/>
    </xf>
    <xf numFmtId="0" fontId="61" fillId="0" borderId="89" xfId="0" applyFont="1" applyFill="1" applyBorder="1" applyAlignment="1">
      <alignment horizontal="left" vertical="center" indent="1"/>
    </xf>
    <xf numFmtId="0" fontId="6" fillId="0" borderId="89" xfId="0" applyFont="1" applyFill="1" applyBorder="1" applyAlignment="1">
      <alignment horizontal="right" vertical="center" indent="1"/>
    </xf>
    <xf numFmtId="0" fontId="6" fillId="0" borderId="72" xfId="0" applyFont="1" applyFill="1" applyBorder="1" applyAlignment="1">
      <alignment horizontal="right" vertical="center" indent="1"/>
    </xf>
    <xf numFmtId="0" fontId="6" fillId="0" borderId="67" xfId="0" applyFont="1" applyFill="1" applyBorder="1" applyAlignment="1">
      <alignment horizontal="center" vertical="center"/>
    </xf>
    <xf numFmtId="0" fontId="6" fillId="0" borderId="88" xfId="0" applyFont="1" applyFill="1" applyBorder="1" applyAlignment="1">
      <alignment horizontal="center" vertical="center"/>
    </xf>
    <xf numFmtId="0" fontId="3" fillId="0" borderId="87"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54" xfId="0" applyFont="1" applyFill="1" applyBorder="1" applyAlignment="1">
      <alignment horizontal="center" vertical="center"/>
    </xf>
    <xf numFmtId="0" fontId="61" fillId="0" borderId="56" xfId="0" applyFont="1" applyFill="1" applyBorder="1" applyAlignment="1">
      <alignment horizontal="left" vertical="center"/>
    </xf>
    <xf numFmtId="0" fontId="61" fillId="0" borderId="13" xfId="0" applyFont="1" applyFill="1" applyBorder="1" applyAlignment="1">
      <alignment horizontal="left" vertical="center"/>
    </xf>
    <xf numFmtId="0" fontId="22" fillId="5" borderId="0" xfId="35" applyFont="1" applyFill="1" applyBorder="1" applyAlignment="1">
      <alignment horizontal="right" vertical="center" readingOrder="2"/>
    </xf>
    <xf numFmtId="0" fontId="22" fillId="5" borderId="0" xfId="35" applyFont="1" applyFill="1" applyBorder="1" applyAlignment="1">
      <alignment horizontal="left" vertical="center"/>
    </xf>
    <xf numFmtId="0" fontId="7" fillId="5" borderId="0" xfId="5" applyFont="1" applyFill="1" applyBorder="1" applyAlignment="1">
      <alignment horizontal="center" vertical="center" readingOrder="2"/>
    </xf>
    <xf numFmtId="0" fontId="6" fillId="5" borderId="0" xfId="7" applyFont="1" applyFill="1" applyBorder="1" applyAlignment="1">
      <alignment horizontal="center" vertical="center" wrapText="1"/>
    </xf>
    <xf numFmtId="0" fontId="29" fillId="4" borderId="38" xfId="12" applyFont="1" applyFill="1" applyBorder="1" applyAlignment="1">
      <alignment horizontal="center" vertical="center" wrapText="1"/>
    </xf>
    <xf numFmtId="0" fontId="29" fillId="4" borderId="18" xfId="12" applyFont="1" applyFill="1" applyBorder="1" applyAlignment="1">
      <alignment horizontal="center" vertical="center" wrapText="1"/>
    </xf>
    <xf numFmtId="0" fontId="29" fillId="4" borderId="26" xfId="12" applyFont="1" applyFill="1" applyBorder="1" applyAlignment="1">
      <alignment horizontal="center" vertical="center" wrapText="1"/>
    </xf>
    <xf numFmtId="1" fontId="15" fillId="4" borderId="44" xfId="11" applyFont="1" applyFill="1" applyBorder="1" applyAlignment="1">
      <alignment horizontal="center" vertical="center"/>
    </xf>
    <xf numFmtId="1" fontId="15" fillId="4" borderId="49" xfId="11" applyFont="1" applyFill="1" applyBorder="1" applyAlignment="1">
      <alignment horizontal="center" vertical="center"/>
    </xf>
    <xf numFmtId="1" fontId="15" fillId="4" borderId="50" xfId="11" applyFont="1" applyFill="1" applyBorder="1" applyAlignment="1">
      <alignment horizontal="center" vertical="center"/>
    </xf>
    <xf numFmtId="0" fontId="29" fillId="4" borderId="38" xfId="12" applyFont="1" applyFill="1" applyBorder="1">
      <alignment horizontal="center" vertical="center" wrapText="1"/>
    </xf>
    <xf numFmtId="0" fontId="29" fillId="4" borderId="24" xfId="12" applyFont="1" applyFill="1" applyBorder="1">
      <alignment horizontal="center" vertical="center" wrapText="1"/>
    </xf>
    <xf numFmtId="1" fontId="15" fillId="4" borderId="44" xfId="11" applyFont="1" applyFill="1" applyBorder="1">
      <alignment horizontal="center" vertical="center"/>
    </xf>
    <xf numFmtId="1" fontId="15" fillId="4" borderId="34" xfId="11" applyFont="1" applyFill="1" applyBorder="1">
      <alignment horizontal="center" vertical="center"/>
    </xf>
    <xf numFmtId="0" fontId="6" fillId="3" borderId="0" xfId="0" applyFont="1" applyFill="1" applyBorder="1" applyAlignment="1">
      <alignment horizontal="center" vertical="center" wrapText="1" readingOrder="2"/>
    </xf>
    <xf numFmtId="0" fontId="3" fillId="0" borderId="52" xfId="0" applyFont="1" applyFill="1" applyBorder="1" applyAlignment="1">
      <alignment horizontal="left" vertical="center"/>
    </xf>
    <xf numFmtId="0" fontId="3" fillId="0" borderId="94" xfId="0" applyFont="1" applyFill="1" applyBorder="1" applyAlignment="1">
      <alignment horizontal="left" vertical="center"/>
    </xf>
    <xf numFmtId="0" fontId="3" fillId="0" borderId="95" xfId="0" applyFont="1" applyFill="1" applyBorder="1" applyAlignment="1">
      <alignment horizontal="left" vertical="center"/>
    </xf>
    <xf numFmtId="0" fontId="6" fillId="6" borderId="0" xfId="0" applyFont="1" applyFill="1" applyBorder="1" applyAlignment="1">
      <alignment horizontal="center" wrapText="1" readingOrder="2"/>
    </xf>
    <xf numFmtId="0" fontId="6" fillId="6" borderId="0" xfId="0" applyFont="1" applyFill="1" applyBorder="1" applyAlignment="1">
      <alignment horizontal="center" readingOrder="1"/>
    </xf>
    <xf numFmtId="0" fontId="3" fillId="0" borderId="53" xfId="0" applyFont="1" applyFill="1" applyBorder="1" applyAlignment="1">
      <alignment horizontal="center" vertical="center" readingOrder="1"/>
    </xf>
    <xf numFmtId="0" fontId="7" fillId="6" borderId="0" xfId="0" applyFont="1" applyFill="1" applyBorder="1" applyAlignment="1">
      <alignment horizontal="center" wrapText="1" readingOrder="2"/>
    </xf>
    <xf numFmtId="0" fontId="56" fillId="6" borderId="0" xfId="0" applyFont="1" applyFill="1" applyBorder="1" applyAlignment="1">
      <alignment horizontal="center" wrapText="1" readingOrder="2"/>
    </xf>
    <xf numFmtId="0" fontId="60" fillId="6" borderId="0" xfId="0" applyFont="1" applyFill="1" applyBorder="1" applyAlignment="1">
      <alignment horizontal="center" wrapText="1" readingOrder="2"/>
    </xf>
    <xf numFmtId="49" fontId="60" fillId="6" borderId="0" xfId="0" applyNumberFormat="1" applyFont="1" applyFill="1" applyBorder="1" applyAlignment="1">
      <alignment horizontal="center" readingOrder="1"/>
    </xf>
    <xf numFmtId="0" fontId="5" fillId="5" borderId="0" xfId="0" applyFont="1" applyFill="1" applyBorder="1" applyAlignment="1">
      <alignment horizontal="right" vertical="center" readingOrder="2"/>
    </xf>
    <xf numFmtId="0" fontId="7" fillId="6" borderId="0" xfId="37" applyFont="1" applyFill="1" applyBorder="1" applyAlignment="1">
      <alignment horizontal="center" wrapText="1" readingOrder="2"/>
    </xf>
    <xf numFmtId="0" fontId="6" fillId="6" borderId="0" xfId="37" applyFont="1" applyFill="1" applyBorder="1" applyAlignment="1">
      <alignment horizontal="center" wrapText="1" readingOrder="2"/>
    </xf>
    <xf numFmtId="0" fontId="6" fillId="6" borderId="0" xfId="37" applyFont="1" applyFill="1" applyBorder="1" applyAlignment="1">
      <alignment horizontal="center" readingOrder="1"/>
    </xf>
    <xf numFmtId="0" fontId="2" fillId="5" borderId="0" xfId="37" applyFont="1" applyFill="1" applyBorder="1" applyAlignment="1">
      <alignment horizontal="right" vertical="center" readingOrder="2"/>
    </xf>
    <xf numFmtId="0" fontId="60" fillId="6" borderId="0" xfId="0" applyFont="1" applyFill="1" applyBorder="1" applyAlignment="1">
      <alignment horizontal="center" wrapText="1" readingOrder="1"/>
    </xf>
    <xf numFmtId="0" fontId="2" fillId="5" borderId="0" xfId="0" applyFont="1" applyFill="1" applyBorder="1" applyAlignment="1">
      <alignment horizontal="right" readingOrder="2"/>
    </xf>
    <xf numFmtId="0" fontId="2" fillId="5" borderId="0" xfId="0" applyFont="1" applyFill="1" applyBorder="1" applyAlignment="1">
      <alignment horizontal="left" readingOrder="1"/>
    </xf>
    <xf numFmtId="0" fontId="7" fillId="6" borderId="0" xfId="37" applyFont="1" applyFill="1" applyBorder="1" applyAlignment="1">
      <alignment horizontal="center" readingOrder="2"/>
    </xf>
    <xf numFmtId="0" fontId="56" fillId="6" borderId="0" xfId="37" applyFont="1" applyFill="1" applyBorder="1" applyAlignment="1">
      <alignment horizontal="center" wrapText="1" readingOrder="2"/>
    </xf>
    <xf numFmtId="0" fontId="56" fillId="6" borderId="0" xfId="37" applyFont="1" applyFill="1" applyBorder="1" applyAlignment="1">
      <alignment horizontal="center" readingOrder="2"/>
    </xf>
    <xf numFmtId="0" fontId="60" fillId="6" borderId="0" xfId="37" applyFont="1" applyFill="1" applyBorder="1" applyAlignment="1">
      <alignment horizontal="center" wrapText="1" readingOrder="1"/>
    </xf>
    <xf numFmtId="0" fontId="59" fillId="6" borderId="0" xfId="37" applyFont="1" applyFill="1" applyBorder="1" applyAlignment="1">
      <alignment horizontal="center" readingOrder="1"/>
    </xf>
    <xf numFmtId="49" fontId="60" fillId="6" borderId="0" xfId="37" applyNumberFormat="1" applyFont="1" applyFill="1" applyBorder="1" applyAlignment="1">
      <alignment horizontal="center" readingOrder="1"/>
    </xf>
    <xf numFmtId="49" fontId="59" fillId="6" borderId="0" xfId="37" applyNumberFormat="1" applyFont="1" applyFill="1" applyBorder="1" applyAlignment="1">
      <alignment horizontal="center" readingOrder="1"/>
    </xf>
    <xf numFmtId="0" fontId="6" fillId="4" borderId="96" xfId="30" applyFont="1" applyFill="1" applyBorder="1" applyAlignment="1">
      <alignment horizontal="center" vertical="center" wrapText="1" readingOrder="2"/>
    </xf>
    <xf numFmtId="0" fontId="6" fillId="4" borderId="43" xfId="30" applyFont="1" applyFill="1" applyBorder="1" applyAlignment="1">
      <alignment horizontal="center" vertical="center" wrapText="1" readingOrder="2"/>
    </xf>
    <xf numFmtId="0" fontId="51" fillId="4" borderId="41" xfId="30" applyFont="1" applyFill="1" applyBorder="1" applyAlignment="1">
      <alignment horizontal="center" vertical="center" wrapText="1" readingOrder="1"/>
    </xf>
    <xf numFmtId="0" fontId="51" fillId="4" borderId="13" xfId="30" applyFont="1" applyFill="1" applyBorder="1" applyAlignment="1">
      <alignment horizontal="center" vertical="center" wrapText="1" readingOrder="1"/>
    </xf>
    <xf numFmtId="3" fontId="53" fillId="4" borderId="100" xfId="2" applyNumberFormat="1" applyFont="1" applyFill="1" applyBorder="1" applyAlignment="1">
      <alignment horizontal="center" vertical="center"/>
    </xf>
    <xf numFmtId="3" fontId="51" fillId="4" borderId="97" xfId="2" applyNumberFormat="1" applyFont="1" applyFill="1" applyBorder="1" applyAlignment="1">
      <alignment horizontal="center" vertical="center"/>
    </xf>
    <xf numFmtId="0" fontId="6" fillId="0" borderId="100" xfId="0" applyFont="1" applyBorder="1" applyAlignment="1">
      <alignment horizontal="center" vertical="center"/>
    </xf>
    <xf numFmtId="0" fontId="6" fillId="0" borderId="101" xfId="0" applyFont="1" applyBorder="1" applyAlignment="1">
      <alignment horizontal="center" vertical="center"/>
    </xf>
    <xf numFmtId="0" fontId="51" fillId="0" borderId="97" xfId="0" applyFont="1" applyFill="1" applyBorder="1" applyAlignment="1">
      <alignment horizontal="center" vertical="center" wrapText="1"/>
    </xf>
    <xf numFmtId="0" fontId="51" fillId="0" borderId="102" xfId="0" applyFont="1" applyFill="1" applyBorder="1" applyAlignment="1">
      <alignment horizontal="center" vertical="center" wrapText="1"/>
    </xf>
    <xf numFmtId="0" fontId="7" fillId="5" borderId="0" xfId="0" applyFont="1" applyFill="1" applyBorder="1" applyAlignment="1">
      <alignment horizontal="center" vertical="center" wrapText="1" readingOrder="2"/>
    </xf>
    <xf numFmtId="0" fontId="7" fillId="3" borderId="0" xfId="0" applyFont="1" applyFill="1" applyBorder="1" applyAlignment="1">
      <alignment horizontal="center" wrapText="1" readingOrder="2"/>
    </xf>
    <xf numFmtId="0" fontId="51" fillId="0" borderId="98" xfId="0" applyFont="1" applyFill="1" applyBorder="1" applyAlignment="1">
      <alignment horizontal="center" vertical="center" wrapText="1"/>
    </xf>
    <xf numFmtId="0" fontId="6" fillId="0" borderId="99" xfId="0" applyFont="1" applyBorder="1" applyAlignment="1">
      <alignment horizontal="center" vertical="center"/>
    </xf>
    <xf numFmtId="0" fontId="41" fillId="5" borderId="0" xfId="0" applyFont="1" applyFill="1" applyAlignment="1">
      <alignment horizontal="center" wrapText="1" readingOrder="2"/>
    </xf>
    <xf numFmtId="0" fontId="7" fillId="5" borderId="0" xfId="0" applyFont="1" applyFill="1" applyBorder="1" applyAlignment="1">
      <alignment horizontal="center" readingOrder="2"/>
    </xf>
    <xf numFmtId="0" fontId="6" fillId="5" borderId="0" xfId="0" applyFont="1" applyFill="1" applyBorder="1" applyAlignment="1">
      <alignment horizontal="center" wrapText="1" readingOrder="1"/>
    </xf>
    <xf numFmtId="49" fontId="6" fillId="5" borderId="0" xfId="0" applyNumberFormat="1" applyFont="1" applyFill="1" applyBorder="1" applyAlignment="1">
      <alignment horizontal="center" readingOrder="1"/>
    </xf>
    <xf numFmtId="0" fontId="3" fillId="4" borderId="44" xfId="33" applyFont="1" applyFill="1" applyBorder="1" applyAlignment="1">
      <alignment horizontal="center" vertical="center" wrapText="1"/>
    </xf>
    <xf numFmtId="0" fontId="3" fillId="4" borderId="36" xfId="33" applyFont="1" applyFill="1" applyBorder="1" applyAlignment="1">
      <alignment horizontal="center" vertical="center" wrapText="1"/>
    </xf>
    <xf numFmtId="1" fontId="3" fillId="4" borderId="20" xfId="11" applyFont="1" applyFill="1" applyBorder="1" applyAlignment="1">
      <alignment horizontal="center" vertical="center" wrapText="1" readingOrder="1"/>
    </xf>
    <xf numFmtId="1" fontId="3" fillId="4" borderId="20" xfId="11" applyFont="1" applyFill="1" applyBorder="1" applyAlignment="1">
      <alignment horizontal="center" vertical="center" readingOrder="1"/>
    </xf>
    <xf numFmtId="0" fontId="3" fillId="4" borderId="65" xfId="12" applyFont="1" applyFill="1" applyBorder="1" applyAlignment="1">
      <alignment horizontal="center" vertical="center" wrapText="1"/>
    </xf>
    <xf numFmtId="0" fontId="3" fillId="4" borderId="40" xfId="12" applyFont="1" applyFill="1" applyBorder="1" applyAlignment="1">
      <alignment horizontal="center" vertical="center" wrapText="1"/>
    </xf>
    <xf numFmtId="0" fontId="3" fillId="0" borderId="0" xfId="0" applyFont="1" applyAlignment="1">
      <alignment horizontal="center"/>
    </xf>
  </cellXfs>
  <cellStyles count="38">
    <cellStyle name="Comma" xfId="1" builtinId="3"/>
    <cellStyle name="Comma [0]" xfId="2" builtinId="6"/>
    <cellStyle name="Comma [0] 2" xfId="3"/>
    <cellStyle name="Comma 2" xfId="4"/>
    <cellStyle name="H1" xfId="5"/>
    <cellStyle name="H1 2" xfId="6"/>
    <cellStyle name="H2" xfId="7"/>
    <cellStyle name="had" xfId="8"/>
    <cellStyle name="had 2" xfId="9"/>
    <cellStyle name="had0" xfId="10"/>
    <cellStyle name="Had1" xfId="11"/>
    <cellStyle name="Had2" xfId="12"/>
    <cellStyle name="Had3" xfId="13"/>
    <cellStyle name="inxa" xfId="14"/>
    <cellStyle name="inxa 2" xfId="15"/>
    <cellStyle name="inxe" xfId="16"/>
    <cellStyle name="Normal" xfId="0" builtinId="0"/>
    <cellStyle name="Normal 2" xfId="17"/>
    <cellStyle name="Normal 3" xfId="36"/>
    <cellStyle name="Normal 4" xfId="37"/>
    <cellStyle name="NotA" xfId="18"/>
    <cellStyle name="Note" xfId="19" builtinId="10"/>
    <cellStyle name="Percent" xfId="20" builtinId="5"/>
    <cellStyle name="Percent 2" xfId="21"/>
    <cellStyle name="T1" xfId="22"/>
    <cellStyle name="T1 2" xfId="23"/>
    <cellStyle name="T2" xfId="24"/>
    <cellStyle name="T2 2" xfId="25"/>
    <cellStyle name="Total" xfId="26" builtinId="25"/>
    <cellStyle name="Total1" xfId="27"/>
    <cellStyle name="TXT1" xfId="28"/>
    <cellStyle name="TXT1 2" xfId="29"/>
    <cellStyle name="TXT1 2 2" xfId="30"/>
    <cellStyle name="TXT1 3" xfId="31"/>
    <cellStyle name="TXT2" xfId="32"/>
    <cellStyle name="TXT3" xfId="33"/>
    <cellStyle name="TXT4" xfId="34"/>
    <cellStyle name="TXT5" xfId="3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3.xml"/><Relationship Id="rId39" Type="http://schemas.openxmlformats.org/officeDocument/2006/relationships/customXml" Target="../customXml/item1.xml"/><Relationship Id="rId21" Type="http://schemas.openxmlformats.org/officeDocument/2006/relationships/chartsheet" Target="chartsheets/sheet2.xml"/><Relationship Id="rId34" Type="http://schemas.openxmlformats.org/officeDocument/2006/relationships/worksheet" Target="worksheets/sheet31.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chartsheet" Target="chartsheets/sheet3.xml"/><Relationship Id="rId28" Type="http://schemas.openxmlformats.org/officeDocument/2006/relationships/worksheet" Target="worksheets/sheet25.xml"/><Relationship Id="rId36"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28.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0.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theme" Target="theme/theme1.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كمية المواد المستنفدة لطبقة الأوزون</a:t>
            </a:r>
            <a:r>
              <a:rPr lang="ar-SA" sz="1600" b="1" i="0" baseline="0">
                <a:effectLst/>
              </a:rPr>
              <a:t> (طن </a:t>
            </a:r>
            <a:r>
              <a:rPr lang="ar-QA" sz="1600" b="1" i="0" baseline="0">
                <a:effectLst/>
              </a:rPr>
              <a:t>متري</a:t>
            </a:r>
            <a:r>
              <a:rPr lang="ar-SA" sz="1600" b="1" i="0" baseline="0">
                <a:effectLst/>
              </a:rPr>
              <a:t>)</a:t>
            </a:r>
            <a:r>
              <a:rPr lang="ar-QA" sz="1600" b="1" i="0" baseline="0">
                <a:effectLst/>
              </a:rPr>
              <a:t> </a:t>
            </a:r>
            <a:r>
              <a:rPr lang="ar-QA" sz="1600" b="1" i="0" baseline="0">
                <a:solidFill>
                  <a:schemeClr val="bg1"/>
                </a:solidFill>
                <a:effectLst/>
              </a:rPr>
              <a:t>1</a:t>
            </a:r>
            <a:endParaRPr lang="en-US" sz="1600">
              <a:solidFill>
                <a:schemeClr val="bg1"/>
              </a:solidFill>
              <a:effectLst/>
            </a:endParaRPr>
          </a:p>
          <a:p>
            <a:pPr algn="ctr" rtl="0">
              <a:defRPr sz="925" b="0" i="0" u="none" strike="noStrike" baseline="0">
                <a:solidFill>
                  <a:srgbClr val="000000"/>
                </a:solidFill>
                <a:latin typeface="Arial"/>
                <a:ea typeface="Arial"/>
                <a:cs typeface="Arial"/>
              </a:defRPr>
            </a:pPr>
            <a:r>
              <a:rPr lang="en-US" sz="1200" b="1" i="0" baseline="0">
                <a:effectLst/>
              </a:rPr>
              <a:t>CONSUMPTION OF OZONE DEPLETING SUBSTANCES  (metric ODP tons) </a:t>
            </a:r>
            <a:endParaRPr lang="en-US" sz="1200">
              <a:effectLst/>
            </a:endParaRPr>
          </a:p>
          <a:p>
            <a:pPr algn="ctr" rtl="0">
              <a:defRPr sz="925" b="0" i="0" u="none" strike="noStrike" baseline="0">
                <a:solidFill>
                  <a:srgbClr val="000000"/>
                </a:solidFill>
                <a:latin typeface="Arial"/>
                <a:ea typeface="Arial"/>
                <a:cs typeface="Arial"/>
              </a:defRPr>
            </a:pPr>
            <a:r>
              <a:rPr lang="en-US" sz="1200" b="1" i="0" baseline="0">
                <a:effectLst/>
              </a:rPr>
              <a:t>2010 - 2015</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6.9765896636239999E-2"/>
          <c:y val="0.27147989480038398"/>
          <c:w val="0.88908261338066963"/>
          <c:h val="0.65137939317868954"/>
        </c:manualLayout>
      </c:layout>
      <c:lineChart>
        <c:grouping val="standard"/>
        <c:varyColors val="0"/>
        <c:ser>
          <c:idx val="0"/>
          <c:order val="0"/>
          <c:marker>
            <c:symbol val="none"/>
          </c:marker>
          <c:dLbls>
            <c:dLbl>
              <c:idx val="0"/>
              <c:layout>
                <c:manualLayout>
                  <c:x val="-1.3793103448275862E-2"/>
                  <c:y val="4.0449438202247189E-2"/>
                </c:manualLayout>
              </c:layout>
              <c:showLegendKey val="0"/>
              <c:showVal val="1"/>
              <c:showCatName val="0"/>
              <c:showSerName val="0"/>
              <c:showPercent val="0"/>
              <c:showBubbleSize val="0"/>
            </c:dLbl>
            <c:dLbl>
              <c:idx val="1"/>
              <c:layout>
                <c:manualLayout>
                  <c:x val="-9.655172413793104E-3"/>
                  <c:y val="-2.247191011235955E-2"/>
                </c:manualLayout>
              </c:layout>
              <c:showLegendKey val="0"/>
              <c:showVal val="1"/>
              <c:showCatName val="0"/>
              <c:showSerName val="0"/>
              <c:showPercent val="0"/>
              <c:showBubbleSize val="0"/>
            </c:dLbl>
            <c:dLbl>
              <c:idx val="3"/>
              <c:layout>
                <c:manualLayout>
                  <c:x val="-1.5172413793103448E-2"/>
                  <c:y val="3.3707865168539325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'220'!$H$8:$M$8</c:f>
              <c:numCache>
                <c:formatCode>General</c:formatCode>
                <c:ptCount val="6"/>
                <c:pt idx="0">
                  <c:v>2010</c:v>
                </c:pt>
                <c:pt idx="1">
                  <c:v>2011</c:v>
                </c:pt>
                <c:pt idx="2">
                  <c:v>2012</c:v>
                </c:pt>
                <c:pt idx="3">
                  <c:v>2013</c:v>
                </c:pt>
                <c:pt idx="4">
                  <c:v>2014</c:v>
                </c:pt>
                <c:pt idx="5">
                  <c:v>2015</c:v>
                </c:pt>
              </c:numCache>
            </c:numRef>
          </c:cat>
          <c:val>
            <c:numRef>
              <c:f>'220'!$H$15:$M$15</c:f>
              <c:numCache>
                <c:formatCode>#,##0.00</c:formatCode>
                <c:ptCount val="6"/>
                <c:pt idx="0">
                  <c:v>94.100000000000009</c:v>
                </c:pt>
                <c:pt idx="1">
                  <c:v>96.610500000000002</c:v>
                </c:pt>
                <c:pt idx="2">
                  <c:v>93.566999999999993</c:v>
                </c:pt>
                <c:pt idx="3">
                  <c:v>80.679999999999993</c:v>
                </c:pt>
                <c:pt idx="4">
                  <c:v>84.934999999999988</c:v>
                </c:pt>
                <c:pt idx="5">
                  <c:v>65.897000000000006</c:v>
                </c:pt>
              </c:numCache>
            </c:numRef>
          </c:val>
          <c:smooth val="0"/>
        </c:ser>
        <c:dLbls>
          <c:showLegendKey val="0"/>
          <c:showVal val="0"/>
          <c:showCatName val="0"/>
          <c:showSerName val="0"/>
          <c:showPercent val="0"/>
          <c:showBubbleSize val="0"/>
        </c:dLbls>
        <c:marker val="1"/>
        <c:smooth val="0"/>
        <c:axId val="125235200"/>
        <c:axId val="124390784"/>
      </c:lineChart>
      <c:catAx>
        <c:axId val="125235200"/>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24390784"/>
        <c:crosses val="autoZero"/>
        <c:auto val="1"/>
        <c:lblAlgn val="ctr"/>
        <c:lblOffset val="100"/>
        <c:tickLblSkip val="1"/>
        <c:tickMarkSkip val="1"/>
        <c:noMultiLvlLbl val="0"/>
      </c:catAx>
      <c:valAx>
        <c:axId val="124390784"/>
        <c:scaling>
          <c:orientation val="minMax"/>
        </c:scaling>
        <c:delete val="0"/>
        <c:axPos val="l"/>
        <c:majorGridlines>
          <c:spPr>
            <a:ln w="3175">
              <a:solidFill>
                <a:schemeClr val="bg1">
                  <a:lumMod val="85000"/>
                </a:schemeClr>
              </a:solidFill>
              <a:prstDash val="solid"/>
            </a:ln>
          </c:spPr>
        </c:majorGridlines>
        <c:title>
          <c:tx>
            <c:rich>
              <a:bodyPr rot="0" vert="horz"/>
              <a:lstStyle/>
              <a:p>
                <a:pPr rtl="0">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الوحدة (طن متري)</a:t>
                </a:r>
                <a:endParaRPr lang="en-US" sz="1200" b="1" i="0" u="none" strike="noStrike" baseline="0">
                  <a:solidFill>
                    <a:srgbClr val="000000"/>
                  </a:solidFill>
                  <a:latin typeface="Arial"/>
                  <a:cs typeface="Arial"/>
                </a:endParaRPr>
              </a:p>
              <a:p>
                <a:pPr rtl="0">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Unit (Metric Ton)</a:t>
                </a:r>
              </a:p>
            </c:rich>
          </c:tx>
          <c:layout>
            <c:manualLayout>
              <c:xMode val="edge"/>
              <c:yMode val="edge"/>
              <c:x val="6.4132107581691908E-4"/>
              <c:y val="0.176319094864914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25235200"/>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أعداد المها العربي في المحميات المختلفة </a:t>
            </a:r>
            <a:endParaRPr lang="en-US" sz="1600" b="1" i="0" baseline="0">
              <a:effectLst/>
            </a:endParaRPr>
          </a:p>
          <a:p>
            <a:pPr algn="ctr" rtl="0">
              <a:defRPr sz="925" b="0" i="0" u="none" strike="noStrike" baseline="0">
                <a:solidFill>
                  <a:srgbClr val="000000"/>
                </a:solidFill>
                <a:latin typeface="Arial"/>
                <a:ea typeface="Arial"/>
                <a:cs typeface="Arial"/>
              </a:defRPr>
            </a:pPr>
            <a:r>
              <a:rPr lang="en-US" sz="1200" b="1" i="0" baseline="0">
                <a:effectLst/>
              </a:rPr>
              <a:t>NUMBER OF ARABIAN ORYX IN DIFFERENT PROTECTED AREAS</a:t>
            </a:r>
          </a:p>
          <a:p>
            <a:pPr algn="ctr" rtl="0">
              <a:defRPr sz="925" b="0" i="0" u="none" strike="noStrike" baseline="0">
                <a:solidFill>
                  <a:srgbClr val="000000"/>
                </a:solidFill>
                <a:latin typeface="Arial"/>
                <a:ea typeface="Arial"/>
                <a:cs typeface="Arial"/>
              </a:defRPr>
            </a:pPr>
            <a:r>
              <a:rPr lang="en-US" sz="1200" b="1" i="0" baseline="0">
                <a:effectLst/>
              </a:rPr>
              <a:t>2016</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9.5972739614444746E-2"/>
          <c:y val="0.27147989480038398"/>
          <c:w val="0.86287569915829487"/>
          <c:h val="0.60643563655666632"/>
        </c:manualLayout>
      </c:layout>
      <c:barChart>
        <c:barDir val="col"/>
        <c:grouping val="clustered"/>
        <c:varyColors val="0"/>
        <c:ser>
          <c:idx val="5"/>
          <c:order val="0"/>
          <c:tx>
            <c:strRef>
              <c:f>'234'!$G$25</c:f>
              <c:strCache>
                <c:ptCount val="1"/>
                <c:pt idx="0">
                  <c:v>2016</c:v>
                </c:pt>
              </c:strCache>
            </c:strRef>
          </c:tx>
          <c:invertIfNegative val="0"/>
          <c:cat>
            <c:strRef>
              <c:f>'234'!$A$26:$A$36</c:f>
              <c:strCache>
                <c:ptCount val="11"/>
                <c:pt idx="0">
                  <c:v>الشحانية
Shahanyah</c:v>
                </c:pt>
                <c:pt idx="1">
                  <c:v>المسحبية
Mashabyah</c:v>
                </c:pt>
                <c:pt idx="2">
                  <c:v>حديقة الحيوان
Doha zoo</c:v>
                </c:pt>
                <c:pt idx="3">
                  <c:v>الوجبة
Al Wajbah</c:v>
                </c:pt>
                <c:pt idx="4">
                  <c:v>أم ثنيتين
Umm Thanytain</c:v>
                </c:pt>
                <c:pt idx="5">
                  <c:v>أم قريبة
Umm Grebah</c:v>
                </c:pt>
                <c:pt idx="6">
                  <c:v>أم المواقع
Umm Al Mawaqa</c:v>
                </c:pt>
                <c:pt idx="7">
                  <c:v>راس لفان
Ras Laffan</c:v>
                </c:pt>
                <c:pt idx="8">
                  <c:v>مزرعة رقم (279)
Farm (279) </c:v>
                </c:pt>
                <c:pt idx="9">
                  <c:v>أم العمد
Umm al amad</c:v>
                </c:pt>
                <c:pt idx="10">
                  <c:v>عشيرج
Ashiraj</c:v>
                </c:pt>
              </c:strCache>
            </c:strRef>
          </c:cat>
          <c:val>
            <c:numRef>
              <c:f>'234'!$G$26:$G$36</c:f>
              <c:numCache>
                <c:formatCode>#,##0_ ;\-#,##0\ </c:formatCode>
                <c:ptCount val="11"/>
                <c:pt idx="0">
                  <c:v>345</c:v>
                </c:pt>
                <c:pt idx="1">
                  <c:v>787</c:v>
                </c:pt>
                <c:pt idx="2">
                  <c:v>95</c:v>
                </c:pt>
                <c:pt idx="3">
                  <c:v>0</c:v>
                </c:pt>
                <c:pt idx="4">
                  <c:v>176</c:v>
                </c:pt>
                <c:pt idx="5">
                  <c:v>5</c:v>
                </c:pt>
                <c:pt idx="6">
                  <c:v>45</c:v>
                </c:pt>
                <c:pt idx="7">
                  <c:v>28</c:v>
                </c:pt>
                <c:pt idx="8">
                  <c:v>4</c:v>
                </c:pt>
                <c:pt idx="9">
                  <c:v>139</c:v>
                </c:pt>
                <c:pt idx="10">
                  <c:v>34</c:v>
                </c:pt>
              </c:numCache>
            </c:numRef>
          </c:val>
        </c:ser>
        <c:dLbls>
          <c:showLegendKey val="0"/>
          <c:showVal val="0"/>
          <c:showCatName val="0"/>
          <c:showSerName val="0"/>
          <c:showPercent val="0"/>
          <c:showBubbleSize val="0"/>
        </c:dLbls>
        <c:gapWidth val="150"/>
        <c:axId val="129436672"/>
        <c:axId val="129279104"/>
      </c:barChart>
      <c:catAx>
        <c:axId val="129436672"/>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29279104"/>
        <c:crosses val="autoZero"/>
        <c:auto val="1"/>
        <c:lblAlgn val="ctr"/>
        <c:lblOffset val="100"/>
        <c:noMultiLvlLbl val="0"/>
      </c:catAx>
      <c:valAx>
        <c:axId val="129279104"/>
        <c:scaling>
          <c:orientation val="minMax"/>
        </c:scaling>
        <c:delete val="0"/>
        <c:axPos val="l"/>
        <c:majorGridlines>
          <c:spPr>
            <a:ln w="3175">
              <a:solidFill>
                <a:schemeClr val="bg1">
                  <a:lumMod val="85000"/>
                </a:schemeClr>
              </a:solidFill>
              <a:prstDash val="solid"/>
            </a:ln>
          </c:spPr>
        </c:majorGridlines>
        <c:title>
          <c:tx>
            <c:rich>
              <a:bodyPr rot="0" vert="horz"/>
              <a:lstStyle/>
              <a:p>
                <a:pPr rtl="0">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العدد</a:t>
                </a:r>
                <a:endParaRPr lang="en-US" sz="1200" b="1" i="0" u="none" strike="noStrike" baseline="0">
                  <a:solidFill>
                    <a:srgbClr val="000000"/>
                  </a:solidFill>
                  <a:latin typeface="Arial"/>
                  <a:cs typeface="Arial"/>
                </a:endParaRPr>
              </a:p>
              <a:p>
                <a:pPr rtl="0">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Number</a:t>
                </a:r>
              </a:p>
            </c:rich>
          </c:tx>
          <c:layout>
            <c:manualLayout>
              <c:xMode val="edge"/>
              <c:yMode val="edge"/>
              <c:x val="6.4132107581691908E-4"/>
              <c:y val="0.1763190948649149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29436672"/>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ar-QA" sz="1400" b="1" i="0" u="none" strike="noStrike" baseline="0">
                <a:solidFill>
                  <a:srgbClr val="000000"/>
                </a:solidFill>
                <a:latin typeface="Arial" panose="020B0604020202020204" pitchFamily="34" charset="0"/>
                <a:cs typeface="Arial" panose="020B0604020202020204" pitchFamily="34" charset="0"/>
              </a:rPr>
              <a:t>كمية المصيد (طن متري) </a:t>
            </a:r>
            <a:endParaRPr lang="en-US" sz="1400" b="1" i="0" u="none" strike="noStrike" baseline="0">
              <a:solidFill>
                <a:srgbClr val="000000"/>
              </a:solidFill>
              <a:latin typeface="Arial" panose="020B0604020202020204" pitchFamily="34" charset="0"/>
              <a:cs typeface="Arial" panose="020B0604020202020204" pitchFamily="34" charset="0"/>
            </a:endParaRP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200" b="1" i="0" u="none" strike="noStrike" baseline="0">
                <a:effectLst/>
              </a:rPr>
              <a:t>QUANTITY OF LOCAL CATCH </a:t>
            </a:r>
            <a:r>
              <a:rPr lang="en-US" sz="1200" b="1" i="0" u="none" strike="noStrike" baseline="0">
                <a:solidFill>
                  <a:srgbClr val="000000"/>
                </a:solidFill>
                <a:latin typeface="Arial" panose="020B0604020202020204" pitchFamily="34" charset="0"/>
                <a:cs typeface="Arial" panose="020B0604020202020204" pitchFamily="34" charset="0"/>
              </a:rPr>
              <a:t>(metric tons)</a:t>
            </a: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2003 - 2016</a:t>
            </a:r>
          </a:p>
        </c:rich>
      </c:tx>
      <c:layout>
        <c:manualLayout>
          <c:xMode val="edge"/>
          <c:yMode val="edge"/>
          <c:x val="0.35574010317675808"/>
          <c:y val="3.6116252322392288E-2"/>
        </c:manualLayout>
      </c:layout>
      <c:overlay val="1"/>
    </c:title>
    <c:autoTitleDeleted val="0"/>
    <c:plotArea>
      <c:layout>
        <c:manualLayout>
          <c:layoutTarget val="inner"/>
          <c:xMode val="edge"/>
          <c:yMode val="edge"/>
          <c:x val="0.10052326907412434"/>
          <c:y val="0.21875922039760984"/>
          <c:w val="0.85864828036391827"/>
          <c:h val="0.68121831120855225"/>
        </c:manualLayout>
      </c:layout>
      <c:lineChart>
        <c:grouping val="standard"/>
        <c:varyColors val="0"/>
        <c:ser>
          <c:idx val="1"/>
          <c:order val="0"/>
          <c:tx>
            <c:strRef>
              <c:f>'235'!$B$7:$B$8</c:f>
              <c:strCache>
                <c:ptCount val="1"/>
                <c:pt idx="0">
                  <c:v>    كمية المصيد     (طن متري) Local catch (metric tons)</c:v>
                </c:pt>
              </c:strCache>
            </c:strRef>
          </c:tx>
          <c:marker>
            <c:symbol val="square"/>
            <c:size val="5"/>
          </c:marker>
          <c:dLbls>
            <c:dLbl>
              <c:idx val="0"/>
              <c:layout>
                <c:manualLayout>
                  <c:x val="-1.3816888406190605E-2"/>
                  <c:y val="-2.4570291073166415E-2"/>
                </c:manualLayout>
              </c:layout>
              <c:spPr/>
              <c:txPr>
                <a:bodyPr/>
                <a:lstStyle/>
                <a:p>
                  <a:pPr>
                    <a:defRPr sz="1000" b="1"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dLbl>
            <c:dLbl>
              <c:idx val="1"/>
              <c:layout>
                <c:manualLayout>
                  <c:x val="-4.1379310344827586E-2"/>
                  <c:y val="2.4719101123595506E-2"/>
                </c:manualLayout>
              </c:layout>
              <c:spPr/>
              <c:txPr>
                <a:bodyPr/>
                <a:lstStyle/>
                <a:p>
                  <a:pPr>
                    <a:defRPr/>
                  </a:pPr>
                  <a:endParaRPr lang="en-US"/>
                </a:p>
              </c:txPr>
              <c:showLegendKey val="0"/>
              <c:showVal val="1"/>
              <c:showCatName val="0"/>
              <c:showSerName val="0"/>
              <c:showPercent val="0"/>
              <c:showBubbleSize val="0"/>
            </c:dLbl>
            <c:dLbl>
              <c:idx val="2"/>
              <c:layout>
                <c:manualLayout>
                  <c:x val="-6.8869942981265274E-3"/>
                  <c:y val="1.3506679642572768E-2"/>
                </c:manualLayout>
              </c:layout>
              <c:spPr/>
              <c:txPr>
                <a:bodyPr/>
                <a:lstStyle/>
                <a:p>
                  <a:pPr>
                    <a:defRPr/>
                  </a:pPr>
                  <a:endParaRPr lang="en-US"/>
                </a:p>
              </c:txPr>
              <c:dLblPos val="r"/>
              <c:showLegendKey val="0"/>
              <c:showVal val="1"/>
              <c:showCatName val="0"/>
              <c:showSerName val="0"/>
              <c:showPercent val="0"/>
              <c:showBubbleSize val="0"/>
            </c:dLbl>
            <c:dLbl>
              <c:idx val="3"/>
              <c:spPr/>
              <c:txPr>
                <a:bodyPr/>
                <a:lstStyle/>
                <a:p>
                  <a:pPr>
                    <a:defRPr/>
                  </a:pPr>
                  <a:endParaRPr lang="en-US"/>
                </a:p>
              </c:txPr>
              <c:showLegendKey val="0"/>
              <c:showVal val="1"/>
              <c:showCatName val="0"/>
              <c:showSerName val="0"/>
              <c:showPercent val="0"/>
              <c:showBubbleSize val="0"/>
            </c:dLbl>
            <c:dLbl>
              <c:idx val="4"/>
              <c:spPr/>
              <c:txPr>
                <a:bodyPr/>
                <a:lstStyle/>
                <a:p>
                  <a:pPr>
                    <a:defRPr/>
                  </a:pPr>
                  <a:endParaRPr lang="en-US"/>
                </a:p>
              </c:txPr>
              <c:showLegendKey val="0"/>
              <c:showVal val="1"/>
              <c:showCatName val="0"/>
              <c:showSerName val="0"/>
              <c:showPercent val="0"/>
              <c:showBubbleSize val="0"/>
            </c:dLbl>
            <c:dLbl>
              <c:idx val="5"/>
              <c:spPr/>
              <c:txPr>
                <a:bodyPr/>
                <a:lstStyle/>
                <a:p>
                  <a:pPr>
                    <a:defRPr/>
                  </a:pPr>
                  <a:endParaRPr lang="en-US"/>
                </a:p>
              </c:txPr>
              <c:showLegendKey val="0"/>
              <c:showVal val="1"/>
              <c:showCatName val="0"/>
              <c:showSerName val="0"/>
              <c:showPercent val="0"/>
              <c:showBubbleSize val="0"/>
            </c:dLbl>
            <c:dLbl>
              <c:idx val="6"/>
              <c:layout>
                <c:manualLayout>
                  <c:x val="-2.8965517241379312E-2"/>
                  <c:y val="2.9213483146067417E-2"/>
                </c:manualLayout>
              </c:layout>
              <c:spPr/>
              <c:txPr>
                <a:bodyPr/>
                <a:lstStyle/>
                <a:p>
                  <a:pPr>
                    <a:defRPr/>
                  </a:pPr>
                  <a:endParaRPr lang="en-US"/>
                </a:p>
              </c:txPr>
              <c:showLegendKey val="0"/>
              <c:showVal val="1"/>
              <c:showCatName val="0"/>
              <c:showSerName val="0"/>
              <c:showPercent val="0"/>
              <c:showBubbleSize val="0"/>
            </c:dLbl>
            <c:dLbl>
              <c:idx val="7"/>
              <c:layout>
                <c:manualLayout>
                  <c:x val="-1.1034482758620689E-2"/>
                  <c:y val="-2.247191011235955E-2"/>
                </c:manualLayout>
              </c:layout>
              <c:spPr/>
              <c:txPr>
                <a:bodyPr/>
                <a:lstStyle/>
                <a:p>
                  <a:pPr>
                    <a:defRPr/>
                  </a:pPr>
                  <a:endParaRPr lang="en-US"/>
                </a:p>
              </c:txPr>
              <c:showLegendKey val="0"/>
              <c:showVal val="1"/>
              <c:showCatName val="0"/>
              <c:showSerName val="0"/>
              <c:showPercent val="0"/>
              <c:showBubbleSize val="0"/>
            </c:dLbl>
            <c:dLbl>
              <c:idx val="8"/>
              <c:layout>
                <c:manualLayout>
                  <c:x val="-1.1029378224273689E-2"/>
                  <c:y val="-2.2448376537202514E-2"/>
                </c:manualLayout>
              </c:layout>
              <c:spPr/>
              <c:txPr>
                <a:bodyPr/>
                <a:lstStyle/>
                <a:p>
                  <a:pPr>
                    <a:defRPr/>
                  </a:pPr>
                  <a:endParaRPr lang="en-US"/>
                </a:p>
              </c:txPr>
              <c:dLblPos val="r"/>
              <c:showLegendKey val="0"/>
              <c:showVal val="1"/>
              <c:showCatName val="0"/>
              <c:showSerName val="0"/>
              <c:showPercent val="0"/>
              <c:showBubbleSize val="0"/>
            </c:dLbl>
            <c:dLbl>
              <c:idx val="9"/>
              <c:layout>
                <c:manualLayout>
                  <c:x val="-2.3448275862068966E-2"/>
                  <c:y val="-2.4705653366362913E-2"/>
                </c:manualLayout>
              </c:layout>
              <c:spPr/>
              <c:txPr>
                <a:bodyPr/>
                <a:lstStyle/>
                <a:p>
                  <a:pPr>
                    <a:defRPr/>
                  </a:pPr>
                  <a:endParaRPr lang="en-US"/>
                </a:p>
              </c:txPr>
              <c:dLblPos val="r"/>
              <c:showLegendKey val="0"/>
              <c:showVal val="1"/>
              <c:showCatName val="0"/>
              <c:showSerName val="0"/>
              <c:showPercent val="0"/>
              <c:showBubbleSize val="0"/>
            </c:dLbl>
            <c:dLbl>
              <c:idx val="10"/>
              <c:layout>
                <c:manualLayout>
                  <c:x val="-2.7586206896551724E-2"/>
                  <c:y val="2.247191011235955E-2"/>
                </c:manualLayout>
              </c:layout>
              <c:spPr/>
              <c:txPr>
                <a:bodyPr/>
                <a:lstStyle/>
                <a:p>
                  <a:pPr>
                    <a:defRPr/>
                  </a:pPr>
                  <a:endParaRPr lang="en-US"/>
                </a:p>
              </c:txPr>
              <c:showLegendKey val="0"/>
              <c:showVal val="1"/>
              <c:showCatName val="0"/>
              <c:showSerName val="0"/>
              <c:showPercent val="0"/>
              <c:showBubbleSize val="0"/>
            </c:dLbl>
            <c:dLbl>
              <c:idx val="11"/>
              <c:layout>
                <c:manualLayout>
                  <c:x val="-2.2068965517241277E-2"/>
                  <c:y val="3.3707865168539325E-2"/>
                </c:manualLayout>
              </c:layout>
              <c:spPr/>
              <c:txPr>
                <a:bodyPr/>
                <a:lstStyle/>
                <a:p>
                  <a:pPr>
                    <a:defRPr/>
                  </a:pPr>
                  <a:endParaRPr lang="en-US"/>
                </a:p>
              </c:txPr>
              <c:showLegendKey val="0"/>
              <c:showVal val="1"/>
              <c:showCatName val="0"/>
              <c:showSerName val="0"/>
              <c:showPercent val="0"/>
              <c:showBubbleSize val="0"/>
            </c:dLbl>
            <c:dLbl>
              <c:idx val="12"/>
              <c:layout>
                <c:manualLayout>
                  <c:x val="-1.2413901710561941E-2"/>
                  <c:y val="-2.247191011235955E-2"/>
                </c:manualLayout>
              </c:layout>
              <c:showLegendKey val="0"/>
              <c:showVal val="1"/>
              <c:showCatName val="0"/>
              <c:showSerName val="0"/>
              <c:showPercent val="0"/>
              <c:showBubbleSize val="0"/>
            </c:dLbl>
            <c:dLbl>
              <c:idx val="13"/>
              <c:layout>
                <c:manualLayout>
                  <c:x val="-1.6551724137931035E-2"/>
                  <c:y val="2.247191011235955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showLegendKey val="0"/>
            <c:showVal val="0"/>
            <c:showCatName val="0"/>
            <c:showSerName val="0"/>
            <c:showPercent val="0"/>
            <c:showBubbleSize val="0"/>
          </c:dLbls>
          <c:cat>
            <c:numRef>
              <c:f>'235'!$A$9:$A$22</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'235'!$B$9:$B$22</c:f>
              <c:numCache>
                <c:formatCode>#,##0.0</c:formatCode>
                <c:ptCount val="14"/>
                <c:pt idx="0">
                  <c:v>11295</c:v>
                </c:pt>
                <c:pt idx="1">
                  <c:v>11134</c:v>
                </c:pt>
                <c:pt idx="2">
                  <c:v>13957.7</c:v>
                </c:pt>
                <c:pt idx="3">
                  <c:v>16945.599999999999</c:v>
                </c:pt>
                <c:pt idx="4">
                  <c:v>15182.9</c:v>
                </c:pt>
                <c:pt idx="5">
                  <c:v>17688.400000000001</c:v>
                </c:pt>
                <c:pt idx="6">
                  <c:v>14065.7</c:v>
                </c:pt>
                <c:pt idx="7">
                  <c:v>13760.4</c:v>
                </c:pt>
                <c:pt idx="8">
                  <c:v>12995</c:v>
                </c:pt>
                <c:pt idx="9">
                  <c:v>11273.542126000008</c:v>
                </c:pt>
                <c:pt idx="10">
                  <c:v>12005.9</c:v>
                </c:pt>
                <c:pt idx="11">
                  <c:v>16213</c:v>
                </c:pt>
                <c:pt idx="12">
                  <c:v>15202</c:v>
                </c:pt>
                <c:pt idx="13">
                  <c:v>14513</c:v>
                </c:pt>
              </c:numCache>
            </c:numRef>
          </c:val>
          <c:smooth val="0"/>
        </c:ser>
        <c:dLbls>
          <c:showLegendKey val="0"/>
          <c:showVal val="0"/>
          <c:showCatName val="0"/>
          <c:showSerName val="0"/>
          <c:showPercent val="0"/>
          <c:showBubbleSize val="0"/>
        </c:dLbls>
        <c:marker val="1"/>
        <c:smooth val="0"/>
        <c:axId val="114753536"/>
        <c:axId val="134152192"/>
      </c:lineChart>
      <c:catAx>
        <c:axId val="114753536"/>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34152192"/>
        <c:crosses val="autoZero"/>
        <c:auto val="1"/>
        <c:lblAlgn val="ctr"/>
        <c:lblOffset val="100"/>
        <c:noMultiLvlLbl val="0"/>
      </c:catAx>
      <c:valAx>
        <c:axId val="134152192"/>
        <c:scaling>
          <c:orientation val="minMax"/>
        </c:scaling>
        <c:delete val="0"/>
        <c:axPos val="l"/>
        <c:majorGridlines>
          <c:spPr>
            <a:ln>
              <a:solidFill>
                <a:schemeClr val="bg1">
                  <a:lumMod val="85000"/>
                </a:schemeClr>
              </a:solidFill>
            </a:ln>
          </c:spPr>
        </c:majorGridlines>
        <c:title>
          <c:tx>
            <c:rich>
              <a:bodyPr rot="-5400000" vert="horz"/>
              <a:lstStyle/>
              <a:p>
                <a:pPr rtl="1">
                  <a:defRPr/>
                </a:pPr>
                <a:r>
                  <a:rPr lang="ar-QA"/>
                  <a:t>طن</a:t>
                </a:r>
                <a:r>
                  <a:rPr lang="ar-QA" baseline="0"/>
                  <a:t> متري </a:t>
                </a:r>
                <a:r>
                  <a:rPr lang="en-US" baseline="0"/>
                  <a:t>Metric tons </a:t>
                </a:r>
                <a:endParaRPr lang="en-US"/>
              </a:p>
            </c:rich>
          </c:tx>
          <c:overlay val="0"/>
        </c:title>
        <c:numFmt formatCode="#,##0"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1475353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chartsheets/sheet1.xml><?xml version="1.0" encoding="utf-8"?>
<chartsheet xmlns="http://schemas.openxmlformats.org/spreadsheetml/2006/main" xmlns:r="http://schemas.openxmlformats.org/officeDocument/2006/relationships">
  <sheetPr/>
  <sheetViews>
    <sheetView zoomScale="90"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(48)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90"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(50) شكل رقم</oddFooter>
  </headerFooter>
  <drawing r:id="rId2"/>
</chartsheet>
</file>

<file path=xl/chartsheets/sheet3.xml><?xml version="1.0" encoding="utf-8"?>
<chartsheet xmlns="http://schemas.openxmlformats.org/spreadsheetml/2006/main" xmlns:r="http://schemas.openxmlformats.org/officeDocument/2006/relationships">
  <sheetPr codeName="Chart18"/>
  <sheetViews>
    <sheetView zoomScale="90"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(51)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28575</xdr:rowOff>
    </xdr:from>
    <xdr:to>
      <xdr:col>6</xdr:col>
      <xdr:colOff>857250</xdr:colOff>
      <xdr:row>17</xdr:row>
      <xdr:rowOff>133350</xdr:rowOff>
    </xdr:to>
    <xdr:pic>
      <xdr:nvPicPr>
        <xdr:cNvPr id="87777" name="Picture 5" descr="ORNA430.WM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52609550" y="-762000"/>
          <a:ext cx="285750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0</xdr:row>
      <xdr:rowOff>133350</xdr:rowOff>
    </xdr:from>
    <xdr:to>
      <xdr:col>7</xdr:col>
      <xdr:colOff>0</xdr:colOff>
      <xdr:row>17</xdr:row>
      <xdr:rowOff>47625</xdr:rowOff>
    </xdr:to>
    <xdr:sp macro="" textlink="">
      <xdr:nvSpPr>
        <xdr:cNvPr id="3" name="Text Box 3"/>
        <xdr:cNvSpPr txBox="1">
          <a:spLocks noChangeArrowheads="1"/>
        </xdr:cNvSpPr>
      </xdr:nvSpPr>
      <xdr:spPr bwMode="auto">
        <a:xfrm>
          <a:off x="151590375" y="133350"/>
          <a:ext cx="4438650" cy="2667000"/>
        </a:xfrm>
        <a:prstGeom prst="rect">
          <a:avLst/>
        </a:prstGeom>
        <a:noFill/>
        <a:ln w="9525">
          <a:noFill/>
          <a:miter lim="800000"/>
          <a:headEnd/>
          <a:tailEnd/>
        </a:ln>
      </xdr:spPr>
      <xdr:txBody>
        <a:bodyPr vertOverflow="clip" wrap="square" lIns="246888" tIns="155448" rIns="246888" bIns="0" anchor="t" upright="1"/>
        <a:lstStyle/>
        <a:p>
          <a:pPr marL="0" indent="0" algn="ctr" rtl="0">
            <a:lnSpc>
              <a:spcPct val="100000"/>
            </a:lnSpc>
            <a:spcBef>
              <a:spcPts val="0"/>
            </a:spcBef>
            <a:spcAft>
              <a:spcPts val="0"/>
            </a:spcAft>
            <a:tabLst>
              <a:tab pos="1838325" algn="l"/>
              <a:tab pos="2743200" algn="ctr"/>
            </a:tabLst>
          </a:pPr>
          <a:r>
            <a:rPr lang="en-US" sz="4800" b="1">
              <a:solidFill>
                <a:srgbClr val="0000FF"/>
              </a:solidFill>
              <a:effectLst/>
              <a:latin typeface="AGA Arabesque Desktop"/>
              <a:ea typeface="Calibri"/>
              <a:cs typeface="Arial"/>
            </a:rPr>
            <a:t>-=+</a:t>
          </a:r>
          <a:endParaRPr lang="ar-QA" sz="4800" b="1">
            <a:solidFill>
              <a:srgbClr val="0000FF"/>
            </a:solidFill>
            <a:effectLst/>
            <a:latin typeface="AGA Arabesque Desktop"/>
            <a:ea typeface="Calibri"/>
            <a:cs typeface="Arial"/>
          </a:endParaRPr>
        </a:p>
        <a:p>
          <a:pPr algn="ctr" rtl="0"/>
          <a:r>
            <a:rPr lang="ar-QA" sz="2800" b="1" i="0" baseline="0">
              <a:solidFill>
                <a:srgbClr val="0000FF"/>
              </a:solidFill>
              <a:effectLst/>
              <a:latin typeface="+mn-lt"/>
              <a:ea typeface="+mn-ea"/>
              <a:cs typeface="+mn-cs"/>
            </a:rPr>
            <a:t>الإحصاءات البيئية</a:t>
          </a:r>
          <a:endParaRPr lang="ar-QA" sz="1800" b="1">
            <a:solidFill>
              <a:srgbClr val="0000FF"/>
            </a:solidFill>
            <a:effectLst/>
            <a:latin typeface="Arial Rounded MT Bold" pitchFamily="34" charset="0"/>
            <a:ea typeface="+mn-ea"/>
            <a:cs typeface="+mn-cs"/>
          </a:endParaRPr>
        </a:p>
        <a:p>
          <a:pPr algn="ctr"/>
          <a:endParaRPr lang="en-US" sz="1800" b="1">
            <a:solidFill>
              <a:srgbClr val="0000FF"/>
            </a:solidFill>
            <a:effectLst/>
            <a:latin typeface="Arial Rounded MT Bold" pitchFamily="34"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FF"/>
              </a:solidFill>
              <a:latin typeface="Arial Rounded MT Bold" pitchFamily="34" charset="0"/>
              <a:ea typeface="+mn-ea"/>
              <a:cs typeface="Arial"/>
            </a:rPr>
            <a:t>CHAPTER XI</a:t>
          </a:r>
        </a:p>
        <a:p>
          <a:pPr algn="ctr" rtl="0">
            <a:defRPr sz="1000"/>
          </a:pPr>
          <a:r>
            <a:rPr lang="en-US" sz="2000" b="1" i="0" u="none" strike="noStrike" baseline="0">
              <a:solidFill>
                <a:srgbClr val="0000FF"/>
              </a:solidFill>
              <a:latin typeface="Arial Rounded MT Bold" pitchFamily="34" charset="0"/>
              <a:cs typeface="Arial"/>
            </a:rPr>
            <a:t>Environment Statistics </a:t>
          </a:r>
          <a:endParaRPr lang="en-US" sz="2000" b="1" i="0" u="none" strike="noStrike" baseline="0">
            <a:solidFill>
              <a:srgbClr val="0000FF"/>
            </a:solidFill>
            <a:latin typeface="Arial Rounded MT Bold" pitchFamily="34" charset="0"/>
            <a:ea typeface="+mn-ea"/>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103717</xdr:colOff>
      <xdr:row>1</xdr:row>
      <xdr:rowOff>105834</xdr:rowOff>
    </xdr:from>
    <xdr:ext cx="847725" cy="746125"/>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029358" y="267759"/>
          <a:ext cx="8477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67823</xdr:colOff>
      <xdr:row>0</xdr:row>
      <xdr:rowOff>111192</xdr:rowOff>
    </xdr:from>
    <xdr:to>
      <xdr:col>10</xdr:col>
      <xdr:colOff>190500</xdr:colOff>
      <xdr:row>22</xdr:row>
      <xdr:rowOff>32980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87848147" y="111192"/>
          <a:ext cx="3854236" cy="3373200"/>
        </a:xfrm>
        <a:prstGeom prst="rect">
          <a:avLst/>
        </a:prstGeom>
      </xdr:spPr>
    </xdr:pic>
    <xdr:clientData/>
  </xdr:twoCellAnchor>
  <xdr:twoCellAnchor editAs="oneCell">
    <xdr:from>
      <xdr:col>12</xdr:col>
      <xdr:colOff>201706</xdr:colOff>
      <xdr:row>0</xdr:row>
      <xdr:rowOff>111192</xdr:rowOff>
    </xdr:from>
    <xdr:to>
      <xdr:col>23</xdr:col>
      <xdr:colOff>233902</xdr:colOff>
      <xdr:row>22</xdr:row>
      <xdr:rowOff>32249</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83288775" y="111192"/>
          <a:ext cx="3853401" cy="3372469"/>
        </a:xfrm>
        <a:prstGeom prst="rect">
          <a:avLst/>
        </a:prstGeom>
      </xdr:spPr>
    </xdr:pic>
    <xdr:clientData/>
  </xdr:twoCellAnchor>
  <xdr:twoCellAnchor editAs="oneCell">
    <xdr:from>
      <xdr:col>5</xdr:col>
      <xdr:colOff>481018</xdr:colOff>
      <xdr:row>23</xdr:row>
      <xdr:rowOff>53748</xdr:rowOff>
    </xdr:from>
    <xdr:to>
      <xdr:col>16</xdr:col>
      <xdr:colOff>256314</xdr:colOff>
      <xdr:row>44</xdr:row>
      <xdr:rowOff>132418</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85698039" y="3662042"/>
          <a:ext cx="3854237" cy="337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1000125</xdr:colOff>
      <xdr:row>0</xdr:row>
      <xdr:rowOff>133350</xdr:rowOff>
    </xdr:from>
    <xdr:to>
      <xdr:col>8</xdr:col>
      <xdr:colOff>1847850</xdr:colOff>
      <xdr:row>3</xdr:row>
      <xdr:rowOff>180975</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952475" y="1333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1000125</xdr:colOff>
      <xdr:row>0</xdr:row>
      <xdr:rowOff>133350</xdr:rowOff>
    </xdr:from>
    <xdr:to>
      <xdr:col>8</xdr:col>
      <xdr:colOff>1847850</xdr:colOff>
      <xdr:row>3</xdr:row>
      <xdr:rowOff>180975</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952475" y="1333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1000125</xdr:colOff>
      <xdr:row>0</xdr:row>
      <xdr:rowOff>133350</xdr:rowOff>
    </xdr:from>
    <xdr:to>
      <xdr:col>8</xdr:col>
      <xdr:colOff>1847850</xdr:colOff>
      <xdr:row>3</xdr:row>
      <xdr:rowOff>180975</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952475" y="1333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704850</xdr:colOff>
      <xdr:row>0</xdr:row>
      <xdr:rowOff>66675</xdr:rowOff>
    </xdr:from>
    <xdr:to>
      <xdr:col>5</xdr:col>
      <xdr:colOff>1552575</xdr:colOff>
      <xdr:row>3</xdr:row>
      <xdr:rowOff>133350</xdr:rowOff>
    </xdr:to>
    <xdr:pic>
      <xdr:nvPicPr>
        <xdr:cNvPr id="3446"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113625" y="666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552450</xdr:colOff>
      <xdr:row>0</xdr:row>
      <xdr:rowOff>66675</xdr:rowOff>
    </xdr:from>
    <xdr:to>
      <xdr:col>8</xdr:col>
      <xdr:colOff>1400175</xdr:colOff>
      <xdr:row>2</xdr:row>
      <xdr:rowOff>104775</xdr:rowOff>
    </xdr:to>
    <xdr:pic>
      <xdr:nvPicPr>
        <xdr:cNvPr id="4468"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332450" y="666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552450</xdr:colOff>
      <xdr:row>0</xdr:row>
      <xdr:rowOff>76200</xdr:rowOff>
    </xdr:from>
    <xdr:to>
      <xdr:col>8</xdr:col>
      <xdr:colOff>1400175</xdr:colOff>
      <xdr:row>2</xdr:row>
      <xdr:rowOff>352425</xdr:rowOff>
    </xdr:to>
    <xdr:pic>
      <xdr:nvPicPr>
        <xdr:cNvPr id="2392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33245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1095375</xdr:colOff>
      <xdr:row>0</xdr:row>
      <xdr:rowOff>104775</xdr:rowOff>
    </xdr:from>
    <xdr:to>
      <xdr:col>8</xdr:col>
      <xdr:colOff>1943100</xdr:colOff>
      <xdr:row>3</xdr:row>
      <xdr:rowOff>180975</xdr:rowOff>
    </xdr:to>
    <xdr:pic>
      <xdr:nvPicPr>
        <xdr:cNvPr id="11636"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932525" y="1047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1066800</xdr:colOff>
      <xdr:row>0</xdr:row>
      <xdr:rowOff>66675</xdr:rowOff>
    </xdr:from>
    <xdr:to>
      <xdr:col>7</xdr:col>
      <xdr:colOff>1905000</xdr:colOff>
      <xdr:row>3</xdr:row>
      <xdr:rowOff>161925</xdr:rowOff>
    </xdr:to>
    <xdr:pic>
      <xdr:nvPicPr>
        <xdr:cNvPr id="103500"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866750" y="66675"/>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2609850</xdr:colOff>
      <xdr:row>0</xdr:row>
      <xdr:rowOff>152400</xdr:rowOff>
    </xdr:from>
    <xdr:to>
      <xdr:col>2</xdr:col>
      <xdr:colOff>238125</xdr:colOff>
      <xdr:row>3</xdr:row>
      <xdr:rowOff>38100</xdr:rowOff>
    </xdr:to>
    <xdr:pic>
      <xdr:nvPicPr>
        <xdr:cNvPr id="86386"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8457925" y="1524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447675</xdr:colOff>
      <xdr:row>0</xdr:row>
      <xdr:rowOff>76200</xdr:rowOff>
    </xdr:from>
    <xdr:to>
      <xdr:col>11</xdr:col>
      <xdr:colOff>409575</xdr:colOff>
      <xdr:row>3</xdr:row>
      <xdr:rowOff>114300</xdr:rowOff>
    </xdr:to>
    <xdr:pic>
      <xdr:nvPicPr>
        <xdr:cNvPr id="563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32325"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447675</xdr:colOff>
      <xdr:row>0</xdr:row>
      <xdr:rowOff>76200</xdr:rowOff>
    </xdr:from>
    <xdr:to>
      <xdr:col>11</xdr:col>
      <xdr:colOff>409575</xdr:colOff>
      <xdr:row>3</xdr:row>
      <xdr:rowOff>114300</xdr:rowOff>
    </xdr:to>
    <xdr:pic>
      <xdr:nvPicPr>
        <xdr:cNvPr id="563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32325"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409575</xdr:colOff>
      <xdr:row>0</xdr:row>
      <xdr:rowOff>104775</xdr:rowOff>
    </xdr:from>
    <xdr:to>
      <xdr:col>19</xdr:col>
      <xdr:colOff>1257300</xdr:colOff>
      <xdr:row>3</xdr:row>
      <xdr:rowOff>180975</xdr:rowOff>
    </xdr:to>
    <xdr:pic>
      <xdr:nvPicPr>
        <xdr:cNvPr id="6518"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064750" y="1047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9207500" cy="5651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0.0062</cdr:x>
      <cdr:y>0.01336</cdr:y>
    </cdr:from>
    <cdr:to>
      <cdr:x>0.09749</cdr:x>
      <cdr:y>0.14231</cdr:y>
    </cdr:to>
    <cdr:pic>
      <cdr:nvPicPr>
        <cdr:cNvPr id="2"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150" y="76200"/>
          <a:ext cx="847725" cy="733425"/>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0.0062</cdr:x>
      <cdr:y>0.01336</cdr:y>
    </cdr:from>
    <cdr:to>
      <cdr:x>0.09749</cdr:x>
      <cdr:y>0.14231</cdr:y>
    </cdr:to>
    <cdr:pic>
      <cdr:nvPicPr>
        <cdr:cNvPr id="3"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150" y="76200"/>
          <a:ext cx="847725" cy="733425"/>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0.0062</cdr:x>
      <cdr:y>0.01336</cdr:y>
    </cdr:from>
    <cdr:to>
      <cdr:x>0.09749</cdr:x>
      <cdr:y>0.14231</cdr:y>
    </cdr:to>
    <cdr:pic>
      <cdr:nvPicPr>
        <cdr:cNvPr id="4"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150" y="76200"/>
          <a:ext cx="847725" cy="733425"/>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userShapes>
</file>

<file path=xl/drawings/drawing24.xml><?xml version="1.0" encoding="utf-8"?>
<xdr:wsDr xmlns:xdr="http://schemas.openxmlformats.org/drawingml/2006/spreadsheetDrawing" xmlns:a="http://schemas.openxmlformats.org/drawingml/2006/main">
  <xdr:twoCellAnchor editAs="oneCell">
    <xdr:from>
      <xdr:col>6</xdr:col>
      <xdr:colOff>114300</xdr:colOff>
      <xdr:row>0</xdr:row>
      <xdr:rowOff>104775</xdr:rowOff>
    </xdr:from>
    <xdr:to>
      <xdr:col>6</xdr:col>
      <xdr:colOff>962025</xdr:colOff>
      <xdr:row>2</xdr:row>
      <xdr:rowOff>371475</xdr:rowOff>
    </xdr:to>
    <xdr:pic>
      <xdr:nvPicPr>
        <xdr:cNvPr id="856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113625" y="1047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absoluteAnchor>
    <xdr:pos x="0" y="0"/>
    <xdr:ext cx="9207500" cy="5651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0.00992</cdr:x>
      <cdr:y>0.01937</cdr:y>
    </cdr:from>
    <cdr:to>
      <cdr:x>0.10115</cdr:x>
      <cdr:y>0.14535</cdr:y>
    </cdr:to>
    <cdr:pic>
      <cdr:nvPicPr>
        <cdr:cNvPr id="2"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88900" y="114300"/>
          <a:ext cx="847725" cy="733425"/>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userShapes>
</file>

<file path=xl/drawings/drawing27.xml><?xml version="1.0" encoding="utf-8"?>
<xdr:wsDr xmlns:xdr="http://schemas.openxmlformats.org/drawingml/2006/spreadsheetDrawing" xmlns:a="http://schemas.openxmlformats.org/drawingml/2006/main">
  <xdr:twoCellAnchor editAs="oneCell">
    <xdr:from>
      <xdr:col>12</xdr:col>
      <xdr:colOff>180975</xdr:colOff>
      <xdr:row>0</xdr:row>
      <xdr:rowOff>95250</xdr:rowOff>
    </xdr:from>
    <xdr:to>
      <xdr:col>12</xdr:col>
      <xdr:colOff>1085850</xdr:colOff>
      <xdr:row>2</xdr:row>
      <xdr:rowOff>400050</xdr:rowOff>
    </xdr:to>
    <xdr:pic>
      <xdr:nvPicPr>
        <xdr:cNvPr id="102561"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2719566" y="95250"/>
          <a:ext cx="904875" cy="770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771525</xdr:colOff>
      <xdr:row>0</xdr:row>
      <xdr:rowOff>95250</xdr:rowOff>
    </xdr:from>
    <xdr:to>
      <xdr:col>6</xdr:col>
      <xdr:colOff>1619250</xdr:colOff>
      <xdr:row>3</xdr:row>
      <xdr:rowOff>171450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771525</xdr:colOff>
      <xdr:row>0</xdr:row>
      <xdr:rowOff>95250</xdr:rowOff>
    </xdr:from>
    <xdr:to>
      <xdr:col>6</xdr:col>
      <xdr:colOff>1619250</xdr:colOff>
      <xdr:row>3</xdr:row>
      <xdr:rowOff>171450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514350</xdr:colOff>
      <xdr:row>0</xdr:row>
      <xdr:rowOff>85725</xdr:rowOff>
    </xdr:from>
    <xdr:to>
      <xdr:col>8</xdr:col>
      <xdr:colOff>1362075</xdr:colOff>
      <xdr:row>2</xdr:row>
      <xdr:rowOff>333375</xdr:rowOff>
    </xdr:to>
    <xdr:pic>
      <xdr:nvPicPr>
        <xdr:cNvPr id="3416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951575" y="8572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771525</xdr:colOff>
      <xdr:row>0</xdr:row>
      <xdr:rowOff>95250</xdr:rowOff>
    </xdr:from>
    <xdr:to>
      <xdr:col>5</xdr:col>
      <xdr:colOff>1619250</xdr:colOff>
      <xdr:row>3</xdr:row>
      <xdr:rowOff>171450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771525</xdr:colOff>
      <xdr:row>0</xdr:row>
      <xdr:rowOff>95250</xdr:rowOff>
    </xdr:from>
    <xdr:to>
      <xdr:col>5</xdr:col>
      <xdr:colOff>1619250</xdr:colOff>
      <xdr:row>3</xdr:row>
      <xdr:rowOff>171450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714375</xdr:colOff>
      <xdr:row>0</xdr:row>
      <xdr:rowOff>85725</xdr:rowOff>
    </xdr:from>
    <xdr:to>
      <xdr:col>3</xdr:col>
      <xdr:colOff>1562100</xdr:colOff>
      <xdr:row>2</xdr:row>
      <xdr:rowOff>361950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3266150" y="8572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0</xdr:row>
      <xdr:rowOff>85725</xdr:rowOff>
    </xdr:from>
    <xdr:to>
      <xdr:col>3</xdr:col>
      <xdr:colOff>1562100</xdr:colOff>
      <xdr:row>2</xdr:row>
      <xdr:rowOff>361950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3266150" y="8572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419100</xdr:colOff>
      <xdr:row>0</xdr:row>
      <xdr:rowOff>57150</xdr:rowOff>
    </xdr:from>
    <xdr:to>
      <xdr:col>9</xdr:col>
      <xdr:colOff>1264443</xdr:colOff>
      <xdr:row>3</xdr:row>
      <xdr:rowOff>133350</xdr:rowOff>
    </xdr:to>
    <xdr:pic>
      <xdr:nvPicPr>
        <xdr:cNvPr id="9652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9744282" y="57150"/>
          <a:ext cx="845343"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1485900</xdr:colOff>
      <xdr:row>0</xdr:row>
      <xdr:rowOff>95250</xdr:rowOff>
    </xdr:from>
    <xdr:to>
      <xdr:col>10</xdr:col>
      <xdr:colOff>2333625</xdr:colOff>
      <xdr:row>3</xdr:row>
      <xdr:rowOff>123825</xdr:rowOff>
    </xdr:to>
    <xdr:pic>
      <xdr:nvPicPr>
        <xdr:cNvPr id="1983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160875" y="95250"/>
          <a:ext cx="847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2218765</xdr:colOff>
      <xdr:row>0</xdr:row>
      <xdr:rowOff>87406</xdr:rowOff>
    </xdr:from>
    <xdr:to>
      <xdr:col>7</xdr:col>
      <xdr:colOff>3066490</xdr:colOff>
      <xdr:row>3</xdr:row>
      <xdr:rowOff>135031</xdr:rowOff>
    </xdr:to>
    <xdr:pic>
      <xdr:nvPicPr>
        <xdr:cNvPr id="97535"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6149510" y="87406"/>
          <a:ext cx="847725" cy="731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xdr:col>
      <xdr:colOff>657225</xdr:colOff>
      <xdr:row>0</xdr:row>
      <xdr:rowOff>66675</xdr:rowOff>
    </xdr:from>
    <xdr:to>
      <xdr:col>5</xdr:col>
      <xdr:colOff>1504950</xdr:colOff>
      <xdr:row>2</xdr:row>
      <xdr:rowOff>342900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142200" y="666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122464</xdr:colOff>
      <xdr:row>2</xdr:row>
      <xdr:rowOff>0</xdr:rowOff>
    </xdr:from>
    <xdr:to>
      <xdr:col>11</xdr:col>
      <xdr:colOff>517071</xdr:colOff>
      <xdr:row>61</xdr:row>
      <xdr:rowOff>78441</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8" t="1096" r="1753" b="1121"/>
        <a:stretch/>
      </xdr:blipFill>
      <xdr:spPr bwMode="auto">
        <a:xfrm>
          <a:off x="9980463729" y="323850"/>
          <a:ext cx="6728732" cy="9632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198967</xdr:colOff>
      <xdr:row>0</xdr:row>
      <xdr:rowOff>85725</xdr:rowOff>
    </xdr:from>
    <xdr:to>
      <xdr:col>13</xdr:col>
      <xdr:colOff>1046692</xdr:colOff>
      <xdr:row>3</xdr:row>
      <xdr:rowOff>161925</xdr:rowOff>
    </xdr:to>
    <xdr:pic>
      <xdr:nvPicPr>
        <xdr:cNvPr id="242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0007058" y="85725"/>
          <a:ext cx="847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9207500" cy="5651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0.0062</cdr:x>
      <cdr:y>0.01336</cdr:y>
    </cdr:from>
    <cdr:to>
      <cdr:x>0.09749</cdr:x>
      <cdr:y>0.14231</cdr:y>
    </cdr:to>
    <cdr:pic>
      <cdr:nvPicPr>
        <cdr:cNvPr id="2"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150" y="76200"/>
          <a:ext cx="847725" cy="733425"/>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0.0062</cdr:x>
      <cdr:y>0.01336</cdr:y>
    </cdr:from>
    <cdr:to>
      <cdr:x>0.09749</cdr:x>
      <cdr:y>0.14231</cdr:y>
    </cdr:to>
    <cdr:pic>
      <cdr:nvPicPr>
        <cdr:cNvPr id="3"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150" y="76200"/>
          <a:ext cx="847725" cy="733425"/>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0.0062</cdr:x>
      <cdr:y>0.01336</cdr:y>
    </cdr:from>
    <cdr:to>
      <cdr:x>0.09749</cdr:x>
      <cdr:y>0.14231</cdr:y>
    </cdr:to>
    <cdr:pic>
      <cdr:nvPicPr>
        <cdr:cNvPr id="4"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150" y="76200"/>
          <a:ext cx="847725" cy="733425"/>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userShapes>
</file>

<file path=xl/drawings/drawing7.xml><?xml version="1.0" encoding="utf-8"?>
<xdr:wsDr xmlns:xdr="http://schemas.openxmlformats.org/drawingml/2006/spreadsheetDrawing" xmlns:a="http://schemas.openxmlformats.org/drawingml/2006/main">
  <xdr:oneCellAnchor>
    <xdr:from>
      <xdr:col>9</xdr:col>
      <xdr:colOff>1733550</xdr:colOff>
      <xdr:row>0</xdr:row>
      <xdr:rowOff>85725</xdr:rowOff>
    </xdr:from>
    <xdr:ext cx="847725" cy="685800"/>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8817975" y="85725"/>
          <a:ext cx="8477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11</xdr:col>
      <xdr:colOff>124883</xdr:colOff>
      <xdr:row>1</xdr:row>
      <xdr:rowOff>95250</xdr:rowOff>
    </xdr:from>
    <xdr:ext cx="847725" cy="746125"/>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008192" y="257175"/>
          <a:ext cx="8477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11</xdr:col>
      <xdr:colOff>124883</xdr:colOff>
      <xdr:row>1</xdr:row>
      <xdr:rowOff>63500</xdr:rowOff>
    </xdr:from>
    <xdr:ext cx="847725" cy="746125"/>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008192" y="225425"/>
          <a:ext cx="8477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topLeftCell="A10" zoomScaleNormal="100" zoomScaleSheetLayoutView="100" workbookViewId="0">
      <selection activeCell="L24" sqref="L24"/>
    </sheetView>
  </sheetViews>
  <sheetFormatPr defaultRowHeight="12.75" x14ac:dyDescent="0.2"/>
  <cols>
    <col min="1" max="6" width="9.140625" style="107"/>
    <col min="7" max="7" width="13.28515625" style="107" customWidth="1"/>
    <col min="8" max="16384" width="9.140625" style="107"/>
  </cols>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I8" sqref="I8:I9"/>
    </sheetView>
  </sheetViews>
  <sheetFormatPr defaultRowHeight="14.25" x14ac:dyDescent="0.2"/>
  <cols>
    <col min="1" max="1" width="29.85546875" style="415" customWidth="1"/>
    <col min="2" max="2" width="9.7109375" style="415" bestFit="1" customWidth="1"/>
    <col min="3" max="3" width="9.28515625" style="415" bestFit="1" customWidth="1"/>
    <col min="4" max="4" width="14.42578125" style="415" customWidth="1"/>
    <col min="5" max="5" width="10.140625" style="415" customWidth="1"/>
    <col min="6" max="6" width="9.28515625" style="415" bestFit="1" customWidth="1"/>
    <col min="7" max="8" width="10.42578125" style="415" customWidth="1"/>
    <col min="9" max="9" width="29.85546875" style="415" customWidth="1"/>
    <col min="10" max="16384" width="9.140625" style="415"/>
  </cols>
  <sheetData>
    <row r="1" spans="1:9" ht="18" x14ac:dyDescent="0.25">
      <c r="A1" s="809" t="s">
        <v>757</v>
      </c>
      <c r="B1" s="809"/>
      <c r="C1" s="809"/>
      <c r="D1" s="809"/>
      <c r="E1" s="809"/>
      <c r="F1" s="809"/>
      <c r="G1" s="809"/>
      <c r="H1" s="809"/>
      <c r="I1" s="809"/>
    </row>
    <row r="2" spans="1:9" ht="18" x14ac:dyDescent="0.25">
      <c r="A2" s="809" t="s">
        <v>526</v>
      </c>
      <c r="B2" s="809"/>
      <c r="C2" s="809"/>
      <c r="D2" s="809"/>
      <c r="E2" s="809"/>
      <c r="F2" s="809"/>
      <c r="G2" s="809"/>
      <c r="H2" s="809"/>
      <c r="I2" s="809"/>
    </row>
    <row r="3" spans="1:9" ht="18" x14ac:dyDescent="0.25">
      <c r="A3" s="815">
        <v>2016</v>
      </c>
      <c r="B3" s="815"/>
      <c r="C3" s="815"/>
      <c r="D3" s="815"/>
      <c r="E3" s="815"/>
      <c r="F3" s="815"/>
      <c r="G3" s="815"/>
      <c r="H3" s="815"/>
      <c r="I3" s="815"/>
    </row>
    <row r="4" spans="1:9" ht="15.75" x14ac:dyDescent="0.25">
      <c r="A4" s="810" t="s">
        <v>758</v>
      </c>
      <c r="B4" s="810"/>
      <c r="C4" s="810"/>
      <c r="D4" s="810"/>
      <c r="E4" s="810"/>
      <c r="F4" s="810"/>
      <c r="G4" s="810"/>
      <c r="H4" s="810"/>
      <c r="I4" s="810"/>
    </row>
    <row r="5" spans="1:9" ht="15.75" x14ac:dyDescent="0.25">
      <c r="A5" s="810" t="s">
        <v>560</v>
      </c>
      <c r="B5" s="810"/>
      <c r="C5" s="810"/>
      <c r="D5" s="810"/>
      <c r="E5" s="810"/>
      <c r="F5" s="810"/>
      <c r="G5" s="810"/>
      <c r="H5" s="810"/>
      <c r="I5" s="810"/>
    </row>
    <row r="6" spans="1:9" ht="15.75" x14ac:dyDescent="0.25">
      <c r="A6" s="810">
        <v>2016</v>
      </c>
      <c r="B6" s="810"/>
      <c r="C6" s="810"/>
      <c r="D6" s="810"/>
      <c r="E6" s="810"/>
      <c r="F6" s="810"/>
      <c r="G6" s="810"/>
      <c r="H6" s="810"/>
      <c r="I6" s="810"/>
    </row>
    <row r="7" spans="1:9" ht="15.75" x14ac:dyDescent="0.25">
      <c r="A7" s="55" t="s">
        <v>643</v>
      </c>
      <c r="B7" s="56"/>
      <c r="C7" s="57"/>
      <c r="D7" s="57"/>
      <c r="E7" s="57"/>
      <c r="F7" s="57"/>
      <c r="G7" s="57"/>
      <c r="H7" s="57"/>
      <c r="I7" s="58" t="s">
        <v>733</v>
      </c>
    </row>
    <row r="8" spans="1:9" ht="33.75" customHeight="1" x14ac:dyDescent="0.25">
      <c r="A8" s="811" t="s">
        <v>527</v>
      </c>
      <c r="B8" s="420" t="s">
        <v>442</v>
      </c>
      <c r="C8" s="420" t="s">
        <v>518</v>
      </c>
      <c r="D8" s="420" t="s">
        <v>519</v>
      </c>
      <c r="E8" s="420" t="s">
        <v>520</v>
      </c>
      <c r="F8" s="420" t="s">
        <v>521</v>
      </c>
      <c r="G8" s="420" t="s">
        <v>455</v>
      </c>
      <c r="H8" s="420" t="s">
        <v>3</v>
      </c>
      <c r="I8" s="813" t="s">
        <v>759</v>
      </c>
    </row>
    <row r="9" spans="1:9" ht="31.5" customHeight="1" x14ac:dyDescent="0.2">
      <c r="A9" s="812"/>
      <c r="B9" s="421" t="s">
        <v>443</v>
      </c>
      <c r="C9" s="421" t="s">
        <v>445</v>
      </c>
      <c r="D9" s="421" t="s">
        <v>456</v>
      </c>
      <c r="E9" s="421" t="s">
        <v>463</v>
      </c>
      <c r="F9" s="421" t="s">
        <v>457</v>
      </c>
      <c r="G9" s="421" t="s">
        <v>458</v>
      </c>
      <c r="H9" s="707" t="s">
        <v>4</v>
      </c>
      <c r="I9" s="814"/>
    </row>
    <row r="10" spans="1:9" ht="37.5" customHeight="1" thickBot="1" x14ac:dyDescent="0.25">
      <c r="A10" s="418" t="s">
        <v>348</v>
      </c>
      <c r="B10" s="426">
        <v>1</v>
      </c>
      <c r="C10" s="426">
        <v>0</v>
      </c>
      <c r="D10" s="426">
        <v>0</v>
      </c>
      <c r="E10" s="426">
        <v>0</v>
      </c>
      <c r="F10" s="426">
        <v>0</v>
      </c>
      <c r="G10" s="426">
        <v>0</v>
      </c>
      <c r="H10" s="708">
        <f>SUM(B10:G10)</f>
        <v>1</v>
      </c>
      <c r="I10" s="422" t="s">
        <v>261</v>
      </c>
    </row>
    <row r="11" spans="1:9" ht="37.5" customHeight="1" thickBot="1" x14ac:dyDescent="0.25">
      <c r="A11" s="419" t="s">
        <v>352</v>
      </c>
      <c r="B11" s="427">
        <v>0.57899999999999996</v>
      </c>
      <c r="C11" s="427">
        <v>0.41299999999999998</v>
      </c>
      <c r="D11" s="427">
        <v>8.0000000000000002E-3</v>
      </c>
      <c r="E11" s="427">
        <v>0</v>
      </c>
      <c r="F11" s="427">
        <v>0</v>
      </c>
      <c r="G11" s="427">
        <v>0</v>
      </c>
      <c r="H11" s="709">
        <f t="shared" ref="H11:H14" si="0">SUM(B11:G11)</f>
        <v>1</v>
      </c>
      <c r="I11" s="423" t="s">
        <v>262</v>
      </c>
    </row>
    <row r="12" spans="1:9" ht="37.5" customHeight="1" thickBot="1" x14ac:dyDescent="0.25">
      <c r="A12" s="416" t="s">
        <v>349</v>
      </c>
      <c r="B12" s="428">
        <v>0.95899999999999996</v>
      </c>
      <c r="C12" s="428">
        <v>3.5999999999999997E-2</v>
      </c>
      <c r="D12" s="428">
        <v>3.0000000000000001E-3</v>
      </c>
      <c r="E12" s="428">
        <v>2E-3</v>
      </c>
      <c r="F12" s="428">
        <v>0</v>
      </c>
      <c r="G12" s="428">
        <v>0</v>
      </c>
      <c r="H12" s="710">
        <f t="shared" si="0"/>
        <v>1</v>
      </c>
      <c r="I12" s="424" t="s">
        <v>524</v>
      </c>
    </row>
    <row r="13" spans="1:9" ht="37.5" customHeight="1" thickBot="1" x14ac:dyDescent="0.25">
      <c r="A13" s="419" t="s">
        <v>350</v>
      </c>
      <c r="B13" s="427">
        <v>1</v>
      </c>
      <c r="C13" s="427">
        <v>0</v>
      </c>
      <c r="D13" s="427">
        <v>0</v>
      </c>
      <c r="E13" s="427">
        <v>0</v>
      </c>
      <c r="F13" s="427">
        <v>0</v>
      </c>
      <c r="G13" s="427">
        <v>0</v>
      </c>
      <c r="H13" s="709">
        <f t="shared" si="0"/>
        <v>1</v>
      </c>
      <c r="I13" s="423" t="s">
        <v>263</v>
      </c>
    </row>
    <row r="14" spans="1:9" ht="37.5" customHeight="1" x14ac:dyDescent="0.2">
      <c r="A14" s="417" t="s">
        <v>351</v>
      </c>
      <c r="B14" s="429">
        <v>0.24</v>
      </c>
      <c r="C14" s="429">
        <v>0.64800000000000002</v>
      </c>
      <c r="D14" s="429">
        <v>0.109</v>
      </c>
      <c r="E14" s="429">
        <v>3.0000000000000001E-3</v>
      </c>
      <c r="F14" s="429">
        <v>0</v>
      </c>
      <c r="G14" s="429">
        <v>0</v>
      </c>
      <c r="H14" s="711">
        <f t="shared" si="0"/>
        <v>1</v>
      </c>
      <c r="I14" s="425" t="s">
        <v>525</v>
      </c>
    </row>
    <row r="15" spans="1:9" s="503" customFormat="1" ht="15.75" customHeight="1" x14ac:dyDescent="0.2">
      <c r="A15" s="502" t="s">
        <v>595</v>
      </c>
      <c r="I15" s="504" t="s">
        <v>597</v>
      </c>
    </row>
  </sheetData>
  <mergeCells count="8">
    <mergeCell ref="A1:I1"/>
    <mergeCell ref="A2:I2"/>
    <mergeCell ref="A4:I4"/>
    <mergeCell ref="A5:I5"/>
    <mergeCell ref="A8:A9"/>
    <mergeCell ref="I8:I9"/>
    <mergeCell ref="A3:I3"/>
    <mergeCell ref="A6:I6"/>
  </mergeCells>
  <printOptions horizontalCentered="1" verticalCentered="1"/>
  <pageMargins left="0" right="0" top="0" bottom="0"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sqref="A1:I1"/>
    </sheetView>
  </sheetViews>
  <sheetFormatPr defaultRowHeight="14.25" x14ac:dyDescent="0.2"/>
  <cols>
    <col min="1" max="1" width="29.85546875" style="415" customWidth="1"/>
    <col min="2" max="2" width="9.7109375" style="415" bestFit="1" customWidth="1"/>
    <col min="3" max="3" width="9.28515625" style="415" bestFit="1" customWidth="1"/>
    <col min="4" max="4" width="14.42578125" style="415" customWidth="1"/>
    <col min="5" max="5" width="10.140625" style="415" customWidth="1"/>
    <col min="6" max="6" width="9.28515625" style="415" bestFit="1" customWidth="1"/>
    <col min="7" max="8" width="10.42578125" style="415" customWidth="1"/>
    <col min="9" max="9" width="29.85546875" style="415" customWidth="1"/>
    <col min="10" max="16384" width="9.140625" style="415"/>
  </cols>
  <sheetData>
    <row r="1" spans="1:9" ht="18" x14ac:dyDescent="0.25">
      <c r="A1" s="809" t="s">
        <v>760</v>
      </c>
      <c r="B1" s="809"/>
      <c r="C1" s="809"/>
      <c r="D1" s="809"/>
      <c r="E1" s="809"/>
      <c r="F1" s="809"/>
      <c r="G1" s="809"/>
      <c r="H1" s="809"/>
      <c r="I1" s="809"/>
    </row>
    <row r="2" spans="1:9" ht="18" x14ac:dyDescent="0.25">
      <c r="A2" s="809" t="s">
        <v>528</v>
      </c>
      <c r="B2" s="809"/>
      <c r="C2" s="809"/>
      <c r="D2" s="809"/>
      <c r="E2" s="809"/>
      <c r="F2" s="809"/>
      <c r="G2" s="809"/>
      <c r="H2" s="809"/>
      <c r="I2" s="809"/>
    </row>
    <row r="3" spans="1:9" ht="18" x14ac:dyDescent="0.25">
      <c r="A3" s="815">
        <v>2016</v>
      </c>
      <c r="B3" s="815"/>
      <c r="C3" s="815"/>
      <c r="D3" s="815"/>
      <c r="E3" s="815"/>
      <c r="F3" s="815"/>
      <c r="G3" s="815"/>
      <c r="H3" s="815"/>
      <c r="I3" s="815"/>
    </row>
    <row r="4" spans="1:9" ht="15.75" x14ac:dyDescent="0.25">
      <c r="A4" s="810" t="s">
        <v>758</v>
      </c>
      <c r="B4" s="810"/>
      <c r="C4" s="810"/>
      <c r="D4" s="810"/>
      <c r="E4" s="810"/>
      <c r="F4" s="810"/>
      <c r="G4" s="810"/>
      <c r="H4" s="810"/>
      <c r="I4" s="810"/>
    </row>
    <row r="5" spans="1:9" ht="15.75" x14ac:dyDescent="0.25">
      <c r="A5" s="810" t="s">
        <v>565</v>
      </c>
      <c r="B5" s="810"/>
      <c r="C5" s="810"/>
      <c r="D5" s="810"/>
      <c r="E5" s="810"/>
      <c r="F5" s="810"/>
      <c r="G5" s="810"/>
      <c r="H5" s="810"/>
      <c r="I5" s="810"/>
    </row>
    <row r="6" spans="1:9" ht="15.75" x14ac:dyDescent="0.25">
      <c r="A6" s="810">
        <v>2016</v>
      </c>
      <c r="B6" s="810"/>
      <c r="C6" s="810"/>
      <c r="D6" s="810"/>
      <c r="E6" s="810"/>
      <c r="F6" s="810"/>
      <c r="G6" s="810"/>
      <c r="H6" s="810"/>
      <c r="I6" s="810"/>
    </row>
    <row r="7" spans="1:9" ht="15.75" x14ac:dyDescent="0.25">
      <c r="A7" s="55" t="s">
        <v>644</v>
      </c>
      <c r="B7" s="56"/>
      <c r="C7" s="57"/>
      <c r="D7" s="57"/>
      <c r="E7" s="57"/>
      <c r="F7" s="57"/>
      <c r="G7" s="57"/>
      <c r="H7" s="57"/>
      <c r="I7" s="58" t="s">
        <v>721</v>
      </c>
    </row>
    <row r="8" spans="1:9" ht="33.75" customHeight="1" x14ac:dyDescent="0.25">
      <c r="A8" s="811" t="s">
        <v>527</v>
      </c>
      <c r="B8" s="420" t="s">
        <v>442</v>
      </c>
      <c r="C8" s="420" t="s">
        <v>518</v>
      </c>
      <c r="D8" s="420" t="s">
        <v>519</v>
      </c>
      <c r="E8" s="420" t="s">
        <v>520</v>
      </c>
      <c r="F8" s="420" t="s">
        <v>521</v>
      </c>
      <c r="G8" s="420" t="s">
        <v>455</v>
      </c>
      <c r="H8" s="420" t="s">
        <v>3</v>
      </c>
      <c r="I8" s="813" t="s">
        <v>759</v>
      </c>
    </row>
    <row r="9" spans="1:9" ht="31.5" customHeight="1" x14ac:dyDescent="0.2">
      <c r="A9" s="812"/>
      <c r="B9" s="421" t="s">
        <v>443</v>
      </c>
      <c r="C9" s="421" t="s">
        <v>445</v>
      </c>
      <c r="D9" s="421" t="s">
        <v>456</v>
      </c>
      <c r="E9" s="421" t="s">
        <v>463</v>
      </c>
      <c r="F9" s="421" t="s">
        <v>457</v>
      </c>
      <c r="G9" s="421" t="s">
        <v>458</v>
      </c>
      <c r="H9" s="707" t="s">
        <v>4</v>
      </c>
      <c r="I9" s="814"/>
    </row>
    <row r="10" spans="1:9" ht="37.5" customHeight="1" thickBot="1" x14ac:dyDescent="0.25">
      <c r="A10" s="418" t="s">
        <v>348</v>
      </c>
      <c r="B10" s="426">
        <v>1</v>
      </c>
      <c r="C10" s="426">
        <v>0</v>
      </c>
      <c r="D10" s="426">
        <v>0</v>
      </c>
      <c r="E10" s="426">
        <v>0</v>
      </c>
      <c r="F10" s="426">
        <v>0</v>
      </c>
      <c r="G10" s="426">
        <v>0</v>
      </c>
      <c r="H10" s="708">
        <f>SUM(B10:G10)</f>
        <v>1</v>
      </c>
      <c r="I10" s="422" t="s">
        <v>261</v>
      </c>
    </row>
    <row r="11" spans="1:9" ht="37.5" customHeight="1" thickBot="1" x14ac:dyDescent="0.25">
      <c r="A11" s="419" t="s">
        <v>352</v>
      </c>
      <c r="B11" s="427">
        <v>0.79</v>
      </c>
      <c r="C11" s="427">
        <v>0.21</v>
      </c>
      <c r="D11" s="427">
        <v>0</v>
      </c>
      <c r="E11" s="427">
        <v>0</v>
      </c>
      <c r="F11" s="427">
        <v>0</v>
      </c>
      <c r="G11" s="427">
        <v>0</v>
      </c>
      <c r="H11" s="709">
        <f t="shared" ref="H11:H14" si="0">SUM(B11:G11)</f>
        <v>1</v>
      </c>
      <c r="I11" s="423" t="s">
        <v>262</v>
      </c>
    </row>
    <row r="12" spans="1:9" ht="37.5" customHeight="1" thickBot="1" x14ac:dyDescent="0.25">
      <c r="A12" s="416" t="s">
        <v>349</v>
      </c>
      <c r="B12" s="428">
        <v>0.89300000000000002</v>
      </c>
      <c r="C12" s="428">
        <v>0.09</v>
      </c>
      <c r="D12" s="428">
        <v>1.4E-2</v>
      </c>
      <c r="E12" s="428">
        <v>3.0000000000000001E-3</v>
      </c>
      <c r="F12" s="428">
        <v>0</v>
      </c>
      <c r="G12" s="428">
        <v>0</v>
      </c>
      <c r="H12" s="710">
        <f t="shared" si="0"/>
        <v>1</v>
      </c>
      <c r="I12" s="424" t="s">
        <v>524</v>
      </c>
    </row>
    <row r="13" spans="1:9" ht="37.5" customHeight="1" thickBot="1" x14ac:dyDescent="0.25">
      <c r="A13" s="419" t="s">
        <v>350</v>
      </c>
      <c r="B13" s="427">
        <v>1</v>
      </c>
      <c r="C13" s="427">
        <v>0</v>
      </c>
      <c r="D13" s="427">
        <v>0</v>
      </c>
      <c r="E13" s="427">
        <v>0</v>
      </c>
      <c r="F13" s="427">
        <v>0</v>
      </c>
      <c r="G13" s="427">
        <v>0</v>
      </c>
      <c r="H13" s="709">
        <f t="shared" si="0"/>
        <v>1</v>
      </c>
      <c r="I13" s="423" t="s">
        <v>263</v>
      </c>
    </row>
    <row r="14" spans="1:9" ht="37.5" customHeight="1" x14ac:dyDescent="0.2">
      <c r="A14" s="417" t="s">
        <v>351</v>
      </c>
      <c r="B14" s="429">
        <v>0.29499999999999998</v>
      </c>
      <c r="C14" s="429">
        <v>0.53600000000000003</v>
      </c>
      <c r="D14" s="429">
        <v>0.153</v>
      </c>
      <c r="E14" s="429">
        <v>1.6E-2</v>
      </c>
      <c r="F14" s="429">
        <v>0</v>
      </c>
      <c r="G14" s="429">
        <v>0</v>
      </c>
      <c r="H14" s="711">
        <f t="shared" si="0"/>
        <v>1</v>
      </c>
      <c r="I14" s="425" t="s">
        <v>525</v>
      </c>
    </row>
    <row r="15" spans="1:9" s="503" customFormat="1" ht="15.75" customHeight="1" x14ac:dyDescent="0.2">
      <c r="A15" s="502" t="s">
        <v>595</v>
      </c>
      <c r="I15" s="504" t="s">
        <v>597</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F12" sqref="F12"/>
    </sheetView>
  </sheetViews>
  <sheetFormatPr defaultRowHeight="14.25" x14ac:dyDescent="0.2"/>
  <cols>
    <col min="1" max="1" width="29.85546875" style="415" customWidth="1"/>
    <col min="2" max="2" width="9.7109375" style="415" bestFit="1" customWidth="1"/>
    <col min="3" max="3" width="9.28515625" style="415" bestFit="1" customWidth="1"/>
    <col min="4" max="4" width="14.42578125" style="415" customWidth="1"/>
    <col min="5" max="5" width="10.140625" style="415" customWidth="1"/>
    <col min="6" max="6" width="9.28515625" style="415" bestFit="1" customWidth="1"/>
    <col min="7" max="8" width="10.42578125" style="415" customWidth="1"/>
    <col min="9" max="9" width="29.85546875" style="415" customWidth="1"/>
    <col min="10" max="16384" width="9.140625" style="415"/>
  </cols>
  <sheetData>
    <row r="1" spans="1:9" ht="18" x14ac:dyDescent="0.25">
      <c r="A1" s="809" t="s">
        <v>760</v>
      </c>
      <c r="B1" s="809"/>
      <c r="C1" s="809"/>
      <c r="D1" s="809"/>
      <c r="E1" s="809"/>
      <c r="F1" s="809"/>
      <c r="G1" s="809"/>
      <c r="H1" s="809"/>
      <c r="I1" s="809"/>
    </row>
    <row r="2" spans="1:9" ht="18" x14ac:dyDescent="0.25">
      <c r="A2" s="809" t="s">
        <v>529</v>
      </c>
      <c r="B2" s="809"/>
      <c r="C2" s="809"/>
      <c r="D2" s="809"/>
      <c r="E2" s="809"/>
      <c r="F2" s="809"/>
      <c r="G2" s="809"/>
      <c r="H2" s="809"/>
      <c r="I2" s="809"/>
    </row>
    <row r="3" spans="1:9" ht="18" x14ac:dyDescent="0.25">
      <c r="A3" s="815">
        <v>2016</v>
      </c>
      <c r="B3" s="815"/>
      <c r="C3" s="815"/>
      <c r="D3" s="815"/>
      <c r="E3" s="815"/>
      <c r="F3" s="815"/>
      <c r="G3" s="815"/>
      <c r="H3" s="815"/>
      <c r="I3" s="815"/>
    </row>
    <row r="4" spans="1:9" ht="15.75" x14ac:dyDescent="0.25">
      <c r="A4" s="810" t="s">
        <v>758</v>
      </c>
      <c r="B4" s="810"/>
      <c r="C4" s="810"/>
      <c r="D4" s="810"/>
      <c r="E4" s="810"/>
      <c r="F4" s="810"/>
      <c r="G4" s="810"/>
      <c r="H4" s="810"/>
      <c r="I4" s="810"/>
    </row>
    <row r="5" spans="1:9" ht="15.75" x14ac:dyDescent="0.25">
      <c r="A5" s="810" t="s">
        <v>572</v>
      </c>
      <c r="B5" s="810"/>
      <c r="C5" s="810"/>
      <c r="D5" s="810"/>
      <c r="E5" s="810"/>
      <c r="F5" s="810"/>
      <c r="G5" s="810"/>
      <c r="H5" s="810"/>
      <c r="I5" s="810"/>
    </row>
    <row r="6" spans="1:9" ht="15.75" x14ac:dyDescent="0.25">
      <c r="A6" s="810">
        <v>2016</v>
      </c>
      <c r="B6" s="810"/>
      <c r="C6" s="810"/>
      <c r="D6" s="810"/>
      <c r="E6" s="810"/>
      <c r="F6" s="810"/>
      <c r="G6" s="810"/>
      <c r="H6" s="810"/>
      <c r="I6" s="810"/>
    </row>
    <row r="7" spans="1:9" ht="15.75" x14ac:dyDescent="0.25">
      <c r="A7" s="55" t="s">
        <v>723</v>
      </c>
      <c r="B7" s="56"/>
      <c r="C7" s="57"/>
      <c r="D7" s="57"/>
      <c r="E7" s="57"/>
      <c r="F7" s="57"/>
      <c r="G7" s="57"/>
      <c r="H7" s="57"/>
      <c r="I7" s="58" t="s">
        <v>722</v>
      </c>
    </row>
    <row r="8" spans="1:9" ht="33.75" customHeight="1" x14ac:dyDescent="0.25">
      <c r="A8" s="811" t="s">
        <v>527</v>
      </c>
      <c r="B8" s="420" t="s">
        <v>442</v>
      </c>
      <c r="C8" s="420" t="s">
        <v>518</v>
      </c>
      <c r="D8" s="420" t="s">
        <v>519</v>
      </c>
      <c r="E8" s="420" t="s">
        <v>520</v>
      </c>
      <c r="F8" s="420" t="s">
        <v>521</v>
      </c>
      <c r="G8" s="420" t="s">
        <v>455</v>
      </c>
      <c r="H8" s="420" t="s">
        <v>3</v>
      </c>
      <c r="I8" s="813" t="s">
        <v>759</v>
      </c>
    </row>
    <row r="9" spans="1:9" ht="31.5" customHeight="1" x14ac:dyDescent="0.2">
      <c r="A9" s="812"/>
      <c r="B9" s="421" t="s">
        <v>443</v>
      </c>
      <c r="C9" s="421" t="s">
        <v>445</v>
      </c>
      <c r="D9" s="421" t="s">
        <v>456</v>
      </c>
      <c r="E9" s="421" t="s">
        <v>463</v>
      </c>
      <c r="F9" s="421" t="s">
        <v>457</v>
      </c>
      <c r="G9" s="421" t="s">
        <v>458</v>
      </c>
      <c r="H9" s="707" t="s">
        <v>4</v>
      </c>
      <c r="I9" s="814"/>
    </row>
    <row r="10" spans="1:9" ht="37.5" customHeight="1" thickBot="1" x14ac:dyDescent="0.25">
      <c r="A10" s="418" t="s">
        <v>348</v>
      </c>
      <c r="B10" s="426">
        <v>1</v>
      </c>
      <c r="C10" s="426">
        <v>0</v>
      </c>
      <c r="D10" s="426">
        <v>0</v>
      </c>
      <c r="E10" s="426">
        <v>0</v>
      </c>
      <c r="F10" s="426">
        <v>0</v>
      </c>
      <c r="G10" s="426">
        <v>0</v>
      </c>
      <c r="H10" s="708">
        <f>SUM(B10:G10)</f>
        <v>1</v>
      </c>
      <c r="I10" s="422" t="s">
        <v>261</v>
      </c>
    </row>
    <row r="11" spans="1:9" ht="37.5" customHeight="1" thickBot="1" x14ac:dyDescent="0.25">
      <c r="A11" s="419" t="s">
        <v>352</v>
      </c>
      <c r="B11" s="427">
        <v>0.82499999999999996</v>
      </c>
      <c r="C11" s="427">
        <v>0.17499999999999999</v>
      </c>
      <c r="D11" s="427">
        <v>0</v>
      </c>
      <c r="E11" s="427">
        <v>0</v>
      </c>
      <c r="F11" s="427">
        <v>0</v>
      </c>
      <c r="G11" s="427">
        <v>0</v>
      </c>
      <c r="H11" s="709">
        <f t="shared" ref="H11:H14" si="0">SUM(B11:G11)</f>
        <v>1</v>
      </c>
      <c r="I11" s="423" t="s">
        <v>262</v>
      </c>
    </row>
    <row r="12" spans="1:9" ht="37.5" customHeight="1" thickBot="1" x14ac:dyDescent="0.25">
      <c r="A12" s="416" t="s">
        <v>349</v>
      </c>
      <c r="B12" s="428">
        <v>0.96399999999999997</v>
      </c>
      <c r="C12" s="428">
        <v>3.3000000000000002E-2</v>
      </c>
      <c r="D12" s="428">
        <v>3.0000000000000001E-3</v>
      </c>
      <c r="E12" s="428">
        <v>0</v>
      </c>
      <c r="F12" s="428">
        <v>0</v>
      </c>
      <c r="G12" s="428">
        <v>0</v>
      </c>
      <c r="H12" s="710">
        <f t="shared" si="0"/>
        <v>1</v>
      </c>
      <c r="I12" s="424" t="s">
        <v>524</v>
      </c>
    </row>
    <row r="13" spans="1:9" ht="37.5" customHeight="1" thickBot="1" x14ac:dyDescent="0.25">
      <c r="A13" s="419" t="s">
        <v>350</v>
      </c>
      <c r="B13" s="427">
        <v>1</v>
      </c>
      <c r="C13" s="427">
        <v>0</v>
      </c>
      <c r="D13" s="427">
        <v>0</v>
      </c>
      <c r="E13" s="427">
        <v>0</v>
      </c>
      <c r="F13" s="427">
        <v>0</v>
      </c>
      <c r="G13" s="427">
        <v>0</v>
      </c>
      <c r="H13" s="709">
        <f t="shared" si="0"/>
        <v>1</v>
      </c>
      <c r="I13" s="423" t="s">
        <v>263</v>
      </c>
    </row>
    <row r="14" spans="1:9" ht="37.5" customHeight="1" x14ac:dyDescent="0.2">
      <c r="A14" s="417" t="s">
        <v>351</v>
      </c>
      <c r="B14" s="429">
        <v>0.35799999999999998</v>
      </c>
      <c r="C14" s="429">
        <v>0.51100000000000001</v>
      </c>
      <c r="D14" s="429">
        <v>0.126</v>
      </c>
      <c r="E14" s="429">
        <v>5.0000000000000001E-3</v>
      </c>
      <c r="F14" s="429">
        <v>0</v>
      </c>
      <c r="G14" s="429">
        <v>0</v>
      </c>
      <c r="H14" s="711">
        <f t="shared" si="0"/>
        <v>1</v>
      </c>
      <c r="I14" s="425" t="s">
        <v>525</v>
      </c>
    </row>
    <row r="15" spans="1:9" s="503" customFormat="1" ht="15.75" customHeight="1" x14ac:dyDescent="0.2">
      <c r="A15" s="502" t="s">
        <v>595</v>
      </c>
      <c r="I15" s="504" t="s">
        <v>597</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K25"/>
  <sheetViews>
    <sheetView rightToLeft="1" view="pageBreakPreview" zoomScaleNormal="100" zoomScaleSheetLayoutView="100" workbookViewId="0">
      <selection activeCell="A5" sqref="A5"/>
    </sheetView>
  </sheetViews>
  <sheetFormatPr defaultColWidth="8.85546875" defaultRowHeight="12.75" x14ac:dyDescent="0.2"/>
  <cols>
    <col min="1" max="1" width="27.140625" style="1" customWidth="1"/>
    <col min="2" max="5" width="14.42578125" style="1" customWidth="1"/>
    <col min="6" max="6" width="24.28515625" style="1" customWidth="1"/>
    <col min="7" max="16384" width="8.85546875" style="1"/>
  </cols>
  <sheetData>
    <row r="1" spans="1:11" s="15" customFormat="1" ht="19.899999999999999" customHeight="1" x14ac:dyDescent="0.25">
      <c r="A1" s="816" t="s">
        <v>162</v>
      </c>
      <c r="B1" s="817"/>
      <c r="C1" s="817"/>
      <c r="D1" s="817"/>
      <c r="E1" s="817"/>
      <c r="F1" s="818"/>
      <c r="G1" s="16"/>
      <c r="H1" s="18"/>
      <c r="I1" s="18"/>
      <c r="J1" s="18"/>
    </row>
    <row r="2" spans="1:11" s="15" customFormat="1" ht="19.899999999999999" customHeight="1" x14ac:dyDescent="0.25">
      <c r="A2" s="816" t="s">
        <v>701</v>
      </c>
      <c r="B2" s="817"/>
      <c r="C2" s="817"/>
      <c r="D2" s="817"/>
      <c r="E2" s="817"/>
      <c r="F2" s="818"/>
      <c r="G2" s="16"/>
      <c r="H2" s="18"/>
      <c r="I2" s="18"/>
      <c r="J2" s="18"/>
    </row>
    <row r="3" spans="1:11" s="15" customFormat="1" ht="13.5" customHeight="1" x14ac:dyDescent="0.2">
      <c r="A3" s="819" t="s">
        <v>388</v>
      </c>
      <c r="B3" s="820"/>
      <c r="C3" s="820"/>
      <c r="D3" s="820"/>
      <c r="E3" s="820"/>
      <c r="F3" s="821"/>
      <c r="G3" s="17"/>
    </row>
    <row r="4" spans="1:11" s="15" customFormat="1" ht="15" customHeight="1" x14ac:dyDescent="0.2">
      <c r="A4" s="822" t="s">
        <v>701</v>
      </c>
      <c r="B4" s="823"/>
      <c r="C4" s="823"/>
      <c r="D4" s="823"/>
      <c r="E4" s="823"/>
      <c r="F4" s="824"/>
      <c r="G4" s="17"/>
    </row>
    <row r="5" spans="1:11" s="5" customFormat="1" ht="16.899999999999999" customHeight="1" x14ac:dyDescent="0.2">
      <c r="A5" s="29" t="s">
        <v>735</v>
      </c>
      <c r="B5" s="25"/>
      <c r="C5" s="25"/>
      <c r="D5" s="25"/>
      <c r="E5" s="25"/>
      <c r="F5" s="26" t="s">
        <v>734</v>
      </c>
    </row>
    <row r="6" spans="1:11" s="5" customFormat="1" ht="37.15" customHeight="1" x14ac:dyDescent="0.2">
      <c r="A6" s="294" t="s">
        <v>22</v>
      </c>
      <c r="B6" s="343">
        <v>2012</v>
      </c>
      <c r="C6" s="343">
        <v>2013</v>
      </c>
      <c r="D6" s="343">
        <v>2014</v>
      </c>
      <c r="E6" s="343">
        <v>2015</v>
      </c>
      <c r="F6" s="295" t="s">
        <v>50</v>
      </c>
    </row>
    <row r="7" spans="1:11" ht="32.25" customHeight="1" thickBot="1" x14ac:dyDescent="0.25">
      <c r="A7" s="341" t="s">
        <v>353</v>
      </c>
      <c r="B7" s="342">
        <v>0</v>
      </c>
      <c r="C7" s="342">
        <v>34173</v>
      </c>
      <c r="D7" s="342">
        <v>500</v>
      </c>
      <c r="E7" s="342">
        <v>0</v>
      </c>
      <c r="F7" s="44" t="s">
        <v>298</v>
      </c>
    </row>
    <row r="8" spans="1:11" ht="32.25" customHeight="1" thickBot="1" x14ac:dyDescent="0.25">
      <c r="A8" s="83" t="s">
        <v>91</v>
      </c>
      <c r="B8" s="110">
        <v>3150</v>
      </c>
      <c r="C8" s="110">
        <v>4920</v>
      </c>
      <c r="D8" s="110">
        <v>11680</v>
      </c>
      <c r="E8" s="110">
        <v>15477</v>
      </c>
      <c r="F8" s="46" t="s">
        <v>103</v>
      </c>
    </row>
    <row r="9" spans="1:11" ht="32.25" customHeight="1" thickBot="1" x14ac:dyDescent="0.25">
      <c r="A9" s="84" t="s">
        <v>591</v>
      </c>
      <c r="B9" s="111">
        <v>25423.5</v>
      </c>
      <c r="C9" s="111">
        <v>12788</v>
      </c>
      <c r="D9" s="111">
        <v>30055</v>
      </c>
      <c r="E9" s="111">
        <v>85141</v>
      </c>
      <c r="F9" s="32" t="s">
        <v>485</v>
      </c>
      <c r="I9" s="60"/>
    </row>
    <row r="10" spans="1:11" ht="32.25" customHeight="1" thickBot="1" x14ac:dyDescent="0.25">
      <c r="A10" s="83" t="s">
        <v>590</v>
      </c>
      <c r="B10" s="98">
        <v>4000</v>
      </c>
      <c r="C10" s="98">
        <v>0</v>
      </c>
      <c r="D10" s="98">
        <v>500</v>
      </c>
      <c r="E10" s="98">
        <v>4682</v>
      </c>
      <c r="F10" s="50" t="s">
        <v>517</v>
      </c>
      <c r="I10" s="60"/>
    </row>
    <row r="11" spans="1:11" ht="32.25" customHeight="1" x14ac:dyDescent="0.2">
      <c r="A11" s="486" t="s">
        <v>484</v>
      </c>
      <c r="B11" s="487">
        <v>141889</v>
      </c>
      <c r="C11" s="487">
        <v>33120</v>
      </c>
      <c r="D11" s="487">
        <v>9435</v>
      </c>
      <c r="E11" s="487">
        <v>24700</v>
      </c>
      <c r="F11" s="488" t="s">
        <v>486</v>
      </c>
    </row>
    <row r="12" spans="1:11" ht="22.5" customHeight="1" x14ac:dyDescent="0.2">
      <c r="A12" s="489" t="s">
        <v>3</v>
      </c>
      <c r="B12" s="490">
        <v>174462.5</v>
      </c>
      <c r="C12" s="490">
        <v>85001</v>
      </c>
      <c r="D12" s="490">
        <v>52170</v>
      </c>
      <c r="E12" s="490">
        <v>130000</v>
      </c>
      <c r="F12" s="491" t="s">
        <v>4</v>
      </c>
    </row>
    <row r="13" spans="1:11" s="39" customFormat="1" ht="15" x14ac:dyDescent="0.25">
      <c r="A13" s="528" t="s">
        <v>708</v>
      </c>
      <c r="B13" s="526"/>
      <c r="C13" s="526"/>
      <c r="D13" s="526"/>
      <c r="E13" s="526"/>
      <c r="F13" s="529" t="s">
        <v>709</v>
      </c>
      <c r="G13" s="527"/>
      <c r="H13" s="527"/>
      <c r="I13" s="527"/>
      <c r="J13" s="527"/>
      <c r="K13" s="527"/>
    </row>
    <row r="14" spans="1:11" s="298" customFormat="1" ht="15" customHeight="1" x14ac:dyDescent="0.2">
      <c r="A14" s="304" t="s">
        <v>446</v>
      </c>
      <c r="F14" s="302" t="s">
        <v>447</v>
      </c>
    </row>
    <row r="19" spans="1:5" x14ac:dyDescent="0.2">
      <c r="B19" s="12">
        <f t="shared" ref="B19:E24" si="0">B6</f>
        <v>2012</v>
      </c>
      <c r="C19" s="12">
        <f t="shared" si="0"/>
        <v>2013</v>
      </c>
      <c r="D19" s="12">
        <f t="shared" si="0"/>
        <v>2014</v>
      </c>
      <c r="E19" s="12">
        <f t="shared" si="0"/>
        <v>2015</v>
      </c>
    </row>
    <row r="20" spans="1:5" x14ac:dyDescent="0.2">
      <c r="A20" s="28" t="s">
        <v>104</v>
      </c>
      <c r="B20" s="60">
        <f t="shared" si="0"/>
        <v>0</v>
      </c>
      <c r="C20" s="60">
        <f t="shared" si="0"/>
        <v>34173</v>
      </c>
      <c r="D20" s="60">
        <f t="shared" si="0"/>
        <v>500</v>
      </c>
      <c r="E20" s="60">
        <f t="shared" si="0"/>
        <v>0</v>
      </c>
    </row>
    <row r="21" spans="1:5" x14ac:dyDescent="0.2">
      <c r="A21" s="28" t="s">
        <v>105</v>
      </c>
      <c r="B21" s="60">
        <f t="shared" si="0"/>
        <v>3150</v>
      </c>
      <c r="C21" s="60">
        <f t="shared" si="0"/>
        <v>4920</v>
      </c>
      <c r="D21" s="60">
        <f t="shared" si="0"/>
        <v>11680</v>
      </c>
      <c r="E21" s="60">
        <f t="shared" si="0"/>
        <v>15477</v>
      </c>
    </row>
    <row r="22" spans="1:5" ht="25.5" x14ac:dyDescent="0.2">
      <c r="A22" s="89" t="s">
        <v>300</v>
      </c>
      <c r="B22" s="60">
        <f t="shared" si="0"/>
        <v>25423.5</v>
      </c>
      <c r="C22" s="60">
        <f t="shared" si="0"/>
        <v>12788</v>
      </c>
      <c r="D22" s="60">
        <f t="shared" si="0"/>
        <v>30055</v>
      </c>
      <c r="E22" s="60">
        <f t="shared" si="0"/>
        <v>85141</v>
      </c>
    </row>
    <row r="23" spans="1:5" ht="25.5" x14ac:dyDescent="0.2">
      <c r="A23" s="11" t="s">
        <v>301</v>
      </c>
      <c r="B23" s="60">
        <f t="shared" si="0"/>
        <v>4000</v>
      </c>
      <c r="C23" s="60">
        <f t="shared" si="0"/>
        <v>0</v>
      </c>
      <c r="D23" s="60">
        <f t="shared" si="0"/>
        <v>500</v>
      </c>
      <c r="E23" s="60">
        <f t="shared" si="0"/>
        <v>4682</v>
      </c>
    </row>
    <row r="24" spans="1:5" ht="25.5" x14ac:dyDescent="0.2">
      <c r="A24" s="11" t="s">
        <v>299</v>
      </c>
      <c r="B24" s="60">
        <f t="shared" si="0"/>
        <v>141889</v>
      </c>
      <c r="C24" s="60">
        <f t="shared" si="0"/>
        <v>33120</v>
      </c>
      <c r="D24" s="60">
        <f t="shared" si="0"/>
        <v>9435</v>
      </c>
      <c r="E24" s="60">
        <f t="shared" si="0"/>
        <v>24700</v>
      </c>
    </row>
    <row r="25" spans="1:5" ht="25.5" x14ac:dyDescent="0.2">
      <c r="A25" s="11" t="s">
        <v>259</v>
      </c>
      <c r="B25" s="60" t="e">
        <f>#REF!</f>
        <v>#REF!</v>
      </c>
      <c r="C25" s="60" t="e">
        <f>#REF!</f>
        <v>#REF!</v>
      </c>
      <c r="D25" s="60" t="e">
        <f>#REF!</f>
        <v>#REF!</v>
      </c>
      <c r="E25" s="60" t="e">
        <f>#REF!</f>
        <v>#REF!</v>
      </c>
    </row>
  </sheetData>
  <mergeCells count="4">
    <mergeCell ref="A1:F1"/>
    <mergeCell ref="A3:F3"/>
    <mergeCell ref="A4:F4"/>
    <mergeCell ref="A2:F2"/>
  </mergeCells>
  <phoneticPr fontId="0"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O43"/>
  <sheetViews>
    <sheetView rightToLeft="1" view="pageBreakPreview" zoomScaleNormal="100" zoomScaleSheetLayoutView="100" workbookViewId="0">
      <selection activeCell="H15" sqref="H15"/>
    </sheetView>
  </sheetViews>
  <sheetFormatPr defaultColWidth="8.85546875" defaultRowHeight="12.75" x14ac:dyDescent="0.2"/>
  <cols>
    <col min="1" max="1" width="21.42578125" style="27" bestFit="1" customWidth="1"/>
    <col min="2" max="2" width="5.7109375" style="24" bestFit="1" customWidth="1"/>
    <col min="3" max="3" width="9.85546875" style="24" customWidth="1"/>
    <col min="4" max="4" width="9.85546875" style="27" customWidth="1"/>
    <col min="5" max="5" width="9.85546875" style="24" customWidth="1"/>
    <col min="6" max="7" width="9.85546875" style="27" customWidth="1"/>
    <col min="8" max="8" width="6.28515625" style="24" customWidth="1"/>
    <col min="9" max="9" width="21.85546875" style="27" bestFit="1" customWidth="1"/>
    <col min="10" max="16384" width="8.85546875" style="27"/>
  </cols>
  <sheetData>
    <row r="1" spans="1:11" s="109" customFormat="1" ht="36.75" customHeight="1" x14ac:dyDescent="0.25">
      <c r="A1" s="832" t="s">
        <v>515</v>
      </c>
      <c r="B1" s="833"/>
      <c r="C1" s="833"/>
      <c r="D1" s="833"/>
      <c r="E1" s="833"/>
      <c r="F1" s="833"/>
      <c r="G1" s="833"/>
      <c r="H1" s="833"/>
      <c r="I1" s="833"/>
      <c r="J1" s="108"/>
      <c r="K1" s="108"/>
    </row>
    <row r="2" spans="1:11" s="109" customFormat="1" ht="18" x14ac:dyDescent="0.25">
      <c r="A2" s="833" t="s">
        <v>700</v>
      </c>
      <c r="B2" s="833"/>
      <c r="C2" s="833"/>
      <c r="D2" s="833"/>
      <c r="E2" s="833"/>
      <c r="F2" s="833"/>
      <c r="G2" s="833"/>
      <c r="H2" s="833"/>
      <c r="I2" s="833"/>
      <c r="J2" s="108"/>
      <c r="K2" s="108"/>
    </row>
    <row r="3" spans="1:11" s="109" customFormat="1" ht="32.25" customHeight="1" x14ac:dyDescent="0.25">
      <c r="A3" s="834" t="s">
        <v>516</v>
      </c>
      <c r="B3" s="834"/>
      <c r="C3" s="834"/>
      <c r="D3" s="834"/>
      <c r="E3" s="834"/>
      <c r="F3" s="834"/>
      <c r="G3" s="834"/>
      <c r="H3" s="834"/>
      <c r="I3" s="834"/>
    </row>
    <row r="4" spans="1:11" s="109" customFormat="1" ht="14.45" customHeight="1" x14ac:dyDescent="0.25">
      <c r="A4" s="835" t="s">
        <v>700</v>
      </c>
      <c r="B4" s="835"/>
      <c r="C4" s="835"/>
      <c r="D4" s="835"/>
      <c r="E4" s="835"/>
      <c r="F4" s="835"/>
      <c r="G4" s="835"/>
      <c r="H4" s="835"/>
      <c r="I4" s="835"/>
    </row>
    <row r="5" spans="1:11" ht="18" customHeight="1" x14ac:dyDescent="0.25">
      <c r="A5" s="55" t="s">
        <v>737</v>
      </c>
      <c r="B5" s="56"/>
      <c r="C5" s="57"/>
      <c r="D5" s="57"/>
      <c r="E5" s="57"/>
      <c r="F5" s="57"/>
      <c r="G5" s="57"/>
      <c r="H5" s="56"/>
      <c r="I5" s="58" t="s">
        <v>736</v>
      </c>
    </row>
    <row r="6" spans="1:11" ht="10.5" customHeight="1" x14ac:dyDescent="0.2">
      <c r="A6" s="844" t="s">
        <v>45</v>
      </c>
      <c r="B6" s="766" t="s">
        <v>24</v>
      </c>
      <c r="C6" s="825">
        <v>2010</v>
      </c>
      <c r="D6" s="825">
        <v>2011</v>
      </c>
      <c r="E6" s="825">
        <v>2012</v>
      </c>
      <c r="F6" s="825">
        <v>2013</v>
      </c>
      <c r="G6" s="825">
        <v>2014</v>
      </c>
      <c r="H6" s="839" t="s">
        <v>25</v>
      </c>
      <c r="I6" s="836" t="s">
        <v>23</v>
      </c>
    </row>
    <row r="7" spans="1:11" ht="10.5" customHeight="1" x14ac:dyDescent="0.2">
      <c r="A7" s="845"/>
      <c r="B7" s="842"/>
      <c r="C7" s="826"/>
      <c r="D7" s="826"/>
      <c r="E7" s="826"/>
      <c r="F7" s="826"/>
      <c r="G7" s="826"/>
      <c r="H7" s="840"/>
      <c r="I7" s="837"/>
    </row>
    <row r="8" spans="1:11" ht="10.5" customHeight="1" x14ac:dyDescent="0.2">
      <c r="A8" s="846"/>
      <c r="B8" s="843"/>
      <c r="C8" s="827"/>
      <c r="D8" s="827"/>
      <c r="E8" s="827"/>
      <c r="F8" s="827"/>
      <c r="G8" s="827"/>
      <c r="H8" s="841"/>
      <c r="I8" s="838"/>
    </row>
    <row r="9" spans="1:11" s="8" customFormat="1" ht="19.5" customHeight="1" thickBot="1" x14ac:dyDescent="0.25">
      <c r="A9" s="119" t="s">
        <v>78</v>
      </c>
      <c r="B9" s="133" t="s">
        <v>72</v>
      </c>
      <c r="C9" s="717">
        <v>1.85</v>
      </c>
      <c r="D9" s="717">
        <v>0</v>
      </c>
      <c r="E9" s="134">
        <v>0</v>
      </c>
      <c r="F9" s="134">
        <v>0</v>
      </c>
      <c r="G9" s="134">
        <v>0</v>
      </c>
      <c r="H9" s="133" t="s">
        <v>156</v>
      </c>
      <c r="I9" s="105" t="s">
        <v>79</v>
      </c>
    </row>
    <row r="10" spans="1:11" s="8" customFormat="1" ht="19.5" customHeight="1" thickBot="1" x14ac:dyDescent="0.25">
      <c r="A10" s="40" t="s">
        <v>69</v>
      </c>
      <c r="B10" s="68" t="s">
        <v>71</v>
      </c>
      <c r="C10" s="718">
        <v>0</v>
      </c>
      <c r="D10" s="718">
        <v>0</v>
      </c>
      <c r="E10" s="64">
        <v>0</v>
      </c>
      <c r="F10" s="64">
        <v>0</v>
      </c>
      <c r="G10" s="64">
        <v>0</v>
      </c>
      <c r="H10" s="90" t="s">
        <v>157</v>
      </c>
      <c r="I10" s="50" t="s">
        <v>73</v>
      </c>
    </row>
    <row r="11" spans="1:11" s="8" customFormat="1" ht="19.5" customHeight="1" thickBot="1" x14ac:dyDescent="0.25">
      <c r="A11" s="119" t="s">
        <v>173</v>
      </c>
      <c r="B11" s="133" t="s">
        <v>71</v>
      </c>
      <c r="C11" s="717">
        <v>11.1</v>
      </c>
      <c r="D11" s="717">
        <v>0</v>
      </c>
      <c r="E11" s="134">
        <v>28</v>
      </c>
      <c r="F11" s="134">
        <v>0</v>
      </c>
      <c r="G11" s="134">
        <v>0</v>
      </c>
      <c r="H11" s="133" t="s">
        <v>157</v>
      </c>
      <c r="I11" s="105" t="s">
        <v>174</v>
      </c>
    </row>
    <row r="12" spans="1:11" s="8" customFormat="1" ht="19.5" customHeight="1" thickBot="1" x14ac:dyDescent="0.25">
      <c r="A12" s="40" t="s">
        <v>243</v>
      </c>
      <c r="B12" s="68" t="s">
        <v>71</v>
      </c>
      <c r="C12" s="718">
        <v>0</v>
      </c>
      <c r="D12" s="718">
        <v>100</v>
      </c>
      <c r="E12" s="64">
        <v>0</v>
      </c>
      <c r="F12" s="64">
        <v>0</v>
      </c>
      <c r="G12" s="64">
        <v>1201</v>
      </c>
      <c r="H12" s="90" t="s">
        <v>157</v>
      </c>
      <c r="I12" s="50" t="s">
        <v>195</v>
      </c>
    </row>
    <row r="13" spans="1:11" s="8" customFormat="1" ht="19.5" customHeight="1" thickBot="1" x14ac:dyDescent="0.25">
      <c r="A13" s="119" t="s">
        <v>274</v>
      </c>
      <c r="B13" s="133" t="s">
        <v>72</v>
      </c>
      <c r="C13" s="717">
        <v>0</v>
      </c>
      <c r="D13" s="717">
        <v>0</v>
      </c>
      <c r="E13" s="134">
        <v>6</v>
      </c>
      <c r="F13" s="134">
        <v>9</v>
      </c>
      <c r="G13" s="134">
        <v>0</v>
      </c>
      <c r="H13" s="133" t="s">
        <v>156</v>
      </c>
      <c r="I13" s="105" t="s">
        <v>295</v>
      </c>
    </row>
    <row r="14" spans="1:11" s="8" customFormat="1" ht="19.5" customHeight="1" thickBot="1" x14ac:dyDescent="0.25">
      <c r="A14" s="40" t="s">
        <v>244</v>
      </c>
      <c r="B14" s="68" t="s">
        <v>71</v>
      </c>
      <c r="C14" s="718">
        <v>0</v>
      </c>
      <c r="D14" s="718">
        <v>20</v>
      </c>
      <c r="E14" s="64">
        <v>0</v>
      </c>
      <c r="F14" s="64">
        <v>0</v>
      </c>
      <c r="G14" s="64">
        <v>0</v>
      </c>
      <c r="H14" s="90" t="s">
        <v>157</v>
      </c>
      <c r="I14" s="50" t="s">
        <v>197</v>
      </c>
    </row>
    <row r="15" spans="1:11" s="8" customFormat="1" ht="19.5" customHeight="1" thickBot="1" x14ac:dyDescent="0.25">
      <c r="A15" s="119" t="s">
        <v>85</v>
      </c>
      <c r="B15" s="133" t="s">
        <v>71</v>
      </c>
      <c r="C15" s="717">
        <v>789.07500000000005</v>
      </c>
      <c r="D15" s="717">
        <v>176</v>
      </c>
      <c r="E15" s="134">
        <v>0</v>
      </c>
      <c r="F15" s="134">
        <v>0</v>
      </c>
      <c r="G15" s="134">
        <v>0</v>
      </c>
      <c r="H15" s="133" t="s">
        <v>157</v>
      </c>
      <c r="I15" s="105" t="s">
        <v>90</v>
      </c>
    </row>
    <row r="16" spans="1:11" s="8" customFormat="1" ht="19.5" customHeight="1" thickBot="1" x14ac:dyDescent="0.25">
      <c r="A16" s="40" t="s">
        <v>129</v>
      </c>
      <c r="B16" s="68" t="s">
        <v>71</v>
      </c>
      <c r="C16" s="718">
        <v>0</v>
      </c>
      <c r="D16" s="718">
        <v>0</v>
      </c>
      <c r="E16" s="64">
        <v>127</v>
      </c>
      <c r="F16" s="64">
        <v>67</v>
      </c>
      <c r="G16" s="64">
        <v>0</v>
      </c>
      <c r="H16" s="90" t="s">
        <v>157</v>
      </c>
      <c r="I16" s="50" t="s">
        <v>294</v>
      </c>
    </row>
    <row r="17" spans="1:9" s="8" customFormat="1" ht="19.5" customHeight="1" thickBot="1" x14ac:dyDescent="0.25">
      <c r="A17" s="119" t="s">
        <v>278</v>
      </c>
      <c r="B17" s="133" t="s">
        <v>71</v>
      </c>
      <c r="C17" s="717">
        <v>0</v>
      </c>
      <c r="D17" s="717">
        <v>0</v>
      </c>
      <c r="E17" s="134">
        <v>31</v>
      </c>
      <c r="F17" s="134">
        <v>0</v>
      </c>
      <c r="G17" s="134">
        <v>0</v>
      </c>
      <c r="H17" s="133" t="s">
        <v>157</v>
      </c>
      <c r="I17" s="105" t="s">
        <v>268</v>
      </c>
    </row>
    <row r="18" spans="1:9" s="8" customFormat="1" ht="19.5" customHeight="1" thickBot="1" x14ac:dyDescent="0.25">
      <c r="A18" s="40" t="s">
        <v>280</v>
      </c>
      <c r="B18" s="68" t="s">
        <v>71</v>
      </c>
      <c r="C18" s="718">
        <v>0</v>
      </c>
      <c r="D18" s="718">
        <v>0</v>
      </c>
      <c r="E18" s="64">
        <v>0</v>
      </c>
      <c r="F18" s="64">
        <v>59</v>
      </c>
      <c r="G18" s="64">
        <v>35</v>
      </c>
      <c r="H18" s="90" t="s">
        <v>157</v>
      </c>
      <c r="I18" s="50" t="s">
        <v>272</v>
      </c>
    </row>
    <row r="19" spans="1:9" s="8" customFormat="1" ht="19.5" customHeight="1" thickBot="1" x14ac:dyDescent="0.25">
      <c r="A19" s="119" t="s">
        <v>83</v>
      </c>
      <c r="B19" s="133" t="s">
        <v>71</v>
      </c>
      <c r="C19" s="717">
        <v>0</v>
      </c>
      <c r="D19" s="717">
        <v>0</v>
      </c>
      <c r="E19" s="134">
        <v>0</v>
      </c>
      <c r="F19" s="134">
        <v>0</v>
      </c>
      <c r="G19" s="134">
        <v>12</v>
      </c>
      <c r="H19" s="133" t="s">
        <v>157</v>
      </c>
      <c r="I19" s="105" t="s">
        <v>296</v>
      </c>
    </row>
    <row r="20" spans="1:9" s="8" customFormat="1" ht="19.5" customHeight="1" thickBot="1" x14ac:dyDescent="0.25">
      <c r="A20" s="40" t="s">
        <v>283</v>
      </c>
      <c r="B20" s="68" t="s">
        <v>71</v>
      </c>
      <c r="C20" s="718">
        <v>0</v>
      </c>
      <c r="D20" s="718">
        <v>0</v>
      </c>
      <c r="E20" s="64">
        <v>0</v>
      </c>
      <c r="F20" s="64">
        <v>6</v>
      </c>
      <c r="G20" s="64">
        <v>0</v>
      </c>
      <c r="H20" s="90" t="s">
        <v>157</v>
      </c>
      <c r="I20" s="50" t="s">
        <v>273</v>
      </c>
    </row>
    <row r="21" spans="1:9" s="8" customFormat="1" ht="19.5" customHeight="1" thickBot="1" x14ac:dyDescent="0.25">
      <c r="A21" s="30" t="s">
        <v>276</v>
      </c>
      <c r="B21" s="91" t="s">
        <v>71</v>
      </c>
      <c r="C21" s="719">
        <v>0</v>
      </c>
      <c r="D21" s="719">
        <v>0</v>
      </c>
      <c r="E21" s="67">
        <v>18</v>
      </c>
      <c r="F21" s="67">
        <v>0</v>
      </c>
      <c r="G21" s="67">
        <v>0</v>
      </c>
      <c r="H21" s="91" t="s">
        <v>157</v>
      </c>
      <c r="I21" s="51" t="s">
        <v>267</v>
      </c>
    </row>
    <row r="22" spans="1:9" s="8" customFormat="1" ht="19.5" customHeight="1" thickBot="1" x14ac:dyDescent="0.25">
      <c r="A22" s="40" t="s">
        <v>84</v>
      </c>
      <c r="B22" s="68" t="s">
        <v>72</v>
      </c>
      <c r="C22" s="718">
        <v>0</v>
      </c>
      <c r="D22" s="718">
        <v>0</v>
      </c>
      <c r="E22" s="64">
        <v>0</v>
      </c>
      <c r="F22" s="64">
        <v>0</v>
      </c>
      <c r="G22" s="64">
        <v>0</v>
      </c>
      <c r="H22" s="90" t="s">
        <v>156</v>
      </c>
      <c r="I22" s="50" t="s">
        <v>89</v>
      </c>
    </row>
    <row r="23" spans="1:9" s="8" customFormat="1" ht="19.5" customHeight="1" thickBot="1" x14ac:dyDescent="0.25">
      <c r="A23" s="30" t="s">
        <v>171</v>
      </c>
      <c r="B23" s="91" t="s">
        <v>71</v>
      </c>
      <c r="C23" s="719">
        <v>31.7</v>
      </c>
      <c r="D23" s="719">
        <v>0</v>
      </c>
      <c r="E23" s="67">
        <v>0</v>
      </c>
      <c r="F23" s="67">
        <v>0</v>
      </c>
      <c r="G23" s="67">
        <v>0</v>
      </c>
      <c r="H23" s="91" t="s">
        <v>157</v>
      </c>
      <c r="I23" s="51" t="s">
        <v>172</v>
      </c>
    </row>
    <row r="24" spans="1:9" s="8" customFormat="1" ht="19.5" customHeight="1" thickBot="1" x14ac:dyDescent="0.25">
      <c r="A24" s="40" t="s">
        <v>281</v>
      </c>
      <c r="B24" s="68" t="s">
        <v>71</v>
      </c>
      <c r="C24" s="718">
        <v>0</v>
      </c>
      <c r="D24" s="718">
        <v>0</v>
      </c>
      <c r="E24" s="64">
        <v>0</v>
      </c>
      <c r="F24" s="64">
        <v>119</v>
      </c>
      <c r="G24" s="64">
        <v>227</v>
      </c>
      <c r="H24" s="90" t="s">
        <v>157</v>
      </c>
      <c r="I24" s="50" t="s">
        <v>270</v>
      </c>
    </row>
    <row r="25" spans="1:9" s="8" customFormat="1" ht="19.5" customHeight="1" thickBot="1" x14ac:dyDescent="0.25">
      <c r="A25" s="30" t="s">
        <v>282</v>
      </c>
      <c r="B25" s="91" t="s">
        <v>72</v>
      </c>
      <c r="C25" s="719">
        <v>0</v>
      </c>
      <c r="D25" s="719">
        <v>0</v>
      </c>
      <c r="E25" s="67">
        <v>0</v>
      </c>
      <c r="F25" s="67">
        <v>85</v>
      </c>
      <c r="G25" s="67">
        <v>287</v>
      </c>
      <c r="H25" s="91" t="s">
        <v>156</v>
      </c>
      <c r="I25" s="51" t="s">
        <v>271</v>
      </c>
    </row>
    <row r="26" spans="1:9" s="8" customFormat="1" ht="19.5" customHeight="1" thickBot="1" x14ac:dyDescent="0.25">
      <c r="A26" s="40" t="s">
        <v>116</v>
      </c>
      <c r="B26" s="68" t="s">
        <v>71</v>
      </c>
      <c r="C26" s="718">
        <v>1.1000000000000001</v>
      </c>
      <c r="D26" s="718">
        <v>0</v>
      </c>
      <c r="E26" s="64">
        <v>0</v>
      </c>
      <c r="F26" s="64">
        <v>0</v>
      </c>
      <c r="G26" s="64">
        <v>0</v>
      </c>
      <c r="H26" s="90" t="s">
        <v>157</v>
      </c>
      <c r="I26" s="50" t="s">
        <v>114</v>
      </c>
    </row>
    <row r="27" spans="1:9" s="8" customFormat="1" ht="19.5" customHeight="1" thickBot="1" x14ac:dyDescent="0.25">
      <c r="A27" s="30" t="s">
        <v>86</v>
      </c>
      <c r="B27" s="91" t="s">
        <v>71</v>
      </c>
      <c r="C27" s="719">
        <v>472.57499999999999</v>
      </c>
      <c r="D27" s="719">
        <v>97</v>
      </c>
      <c r="E27" s="67">
        <v>0</v>
      </c>
      <c r="F27" s="67">
        <v>0</v>
      </c>
      <c r="G27" s="67">
        <v>0</v>
      </c>
      <c r="H27" s="91" t="s">
        <v>157</v>
      </c>
      <c r="I27" s="51" t="s">
        <v>76</v>
      </c>
    </row>
    <row r="28" spans="1:9" s="8" customFormat="1" ht="19.5" customHeight="1" thickBot="1" x14ac:dyDescent="0.25">
      <c r="A28" s="40" t="s">
        <v>80</v>
      </c>
      <c r="B28" s="68" t="s">
        <v>71</v>
      </c>
      <c r="C28" s="718">
        <v>62.65</v>
      </c>
      <c r="D28" s="718">
        <v>523</v>
      </c>
      <c r="E28" s="64">
        <v>0</v>
      </c>
      <c r="F28" s="64">
        <v>0</v>
      </c>
      <c r="G28" s="64">
        <v>0</v>
      </c>
      <c r="H28" s="90" t="s">
        <v>157</v>
      </c>
      <c r="I28" s="50" t="s">
        <v>81</v>
      </c>
    </row>
    <row r="29" spans="1:9" s="8" customFormat="1" ht="19.5" customHeight="1" thickBot="1" x14ac:dyDescent="0.25">
      <c r="A29" s="30" t="s">
        <v>109</v>
      </c>
      <c r="B29" s="91" t="s">
        <v>72</v>
      </c>
      <c r="C29" s="719">
        <v>174</v>
      </c>
      <c r="D29" s="719">
        <v>83</v>
      </c>
      <c r="E29" s="67">
        <v>8</v>
      </c>
      <c r="F29" s="67">
        <v>4</v>
      </c>
      <c r="G29" s="67">
        <v>253</v>
      </c>
      <c r="H29" s="91" t="s">
        <v>156</v>
      </c>
      <c r="I29" s="51" t="s">
        <v>87</v>
      </c>
    </row>
    <row r="30" spans="1:9" ht="19.5" customHeight="1" thickBot="1" x14ac:dyDescent="0.25">
      <c r="A30" s="40" t="s">
        <v>198</v>
      </c>
      <c r="B30" s="68" t="s">
        <v>71</v>
      </c>
      <c r="C30" s="718">
        <v>0</v>
      </c>
      <c r="D30" s="718">
        <v>13</v>
      </c>
      <c r="E30" s="64">
        <v>0</v>
      </c>
      <c r="F30" s="64">
        <v>0</v>
      </c>
      <c r="G30" s="64">
        <v>0</v>
      </c>
      <c r="H30" s="90" t="s">
        <v>157</v>
      </c>
      <c r="I30" s="50" t="s">
        <v>196</v>
      </c>
    </row>
    <row r="31" spans="1:9" ht="19.5" customHeight="1" thickBot="1" x14ac:dyDescent="0.25">
      <c r="A31" s="30" t="s">
        <v>115</v>
      </c>
      <c r="B31" s="91" t="s">
        <v>71</v>
      </c>
      <c r="C31" s="719">
        <v>15</v>
      </c>
      <c r="D31" s="719">
        <v>0</v>
      </c>
      <c r="E31" s="67">
        <v>0</v>
      </c>
      <c r="F31" s="67">
        <v>0</v>
      </c>
      <c r="G31" s="67">
        <v>0</v>
      </c>
      <c r="H31" s="91" t="s">
        <v>157</v>
      </c>
      <c r="I31" s="51" t="s">
        <v>113</v>
      </c>
    </row>
    <row r="32" spans="1:9" ht="19.5" customHeight="1" thickBot="1" x14ac:dyDescent="0.25">
      <c r="A32" s="40" t="s">
        <v>111</v>
      </c>
      <c r="B32" s="68" t="s">
        <v>71</v>
      </c>
      <c r="C32" s="718">
        <v>0</v>
      </c>
      <c r="D32" s="718">
        <v>0</v>
      </c>
      <c r="E32" s="64">
        <v>155.5</v>
      </c>
      <c r="F32" s="64">
        <v>0</v>
      </c>
      <c r="G32" s="64">
        <v>0</v>
      </c>
      <c r="H32" s="90" t="s">
        <v>157</v>
      </c>
      <c r="I32" s="50" t="s">
        <v>266</v>
      </c>
    </row>
    <row r="33" spans="1:15" s="195" customFormat="1" ht="19.5" customHeight="1" thickBot="1" x14ac:dyDescent="0.25">
      <c r="A33" s="30" t="s">
        <v>82</v>
      </c>
      <c r="B33" s="91" t="s">
        <v>71</v>
      </c>
      <c r="C33" s="719">
        <v>0</v>
      </c>
      <c r="D33" s="719">
        <v>0</v>
      </c>
      <c r="E33" s="67">
        <v>0</v>
      </c>
      <c r="F33" s="67">
        <v>0</v>
      </c>
      <c r="G33" s="67">
        <v>0</v>
      </c>
      <c r="H33" s="91" t="s">
        <v>157</v>
      </c>
      <c r="I33" s="51" t="s">
        <v>88</v>
      </c>
    </row>
    <row r="34" spans="1:15" ht="19.5" customHeight="1" thickBot="1" x14ac:dyDescent="0.25">
      <c r="A34" s="40" t="s">
        <v>110</v>
      </c>
      <c r="B34" s="68" t="s">
        <v>72</v>
      </c>
      <c r="C34" s="718">
        <v>1387</v>
      </c>
      <c r="D34" s="718">
        <v>586</v>
      </c>
      <c r="E34" s="64">
        <v>622</v>
      </c>
      <c r="F34" s="64">
        <v>197</v>
      </c>
      <c r="G34" s="64">
        <v>0</v>
      </c>
      <c r="H34" s="90" t="s">
        <v>156</v>
      </c>
      <c r="I34" s="50" t="s">
        <v>112</v>
      </c>
    </row>
    <row r="35" spans="1:15" ht="19.5" customHeight="1" thickBot="1" x14ac:dyDescent="0.25">
      <c r="A35" s="30" t="s">
        <v>427</v>
      </c>
      <c r="B35" s="67" t="s">
        <v>71</v>
      </c>
      <c r="C35" s="719">
        <v>0</v>
      </c>
      <c r="D35" s="719">
        <v>0</v>
      </c>
      <c r="E35" s="67">
        <v>0</v>
      </c>
      <c r="F35" s="67">
        <v>0</v>
      </c>
      <c r="G35" s="67">
        <v>96</v>
      </c>
      <c r="H35" s="91" t="s">
        <v>157</v>
      </c>
      <c r="I35" s="51" t="s">
        <v>428</v>
      </c>
    </row>
    <row r="36" spans="1:15" ht="19.5" customHeight="1" thickBot="1" x14ac:dyDescent="0.25">
      <c r="A36" s="40" t="s">
        <v>429</v>
      </c>
      <c r="B36" s="64" t="s">
        <v>72</v>
      </c>
      <c r="C36" s="718">
        <v>0</v>
      </c>
      <c r="D36" s="718">
        <v>0</v>
      </c>
      <c r="E36" s="64">
        <v>0</v>
      </c>
      <c r="F36" s="64">
        <v>0</v>
      </c>
      <c r="G36" s="64">
        <v>19</v>
      </c>
      <c r="H36" s="90" t="s">
        <v>156</v>
      </c>
      <c r="I36" s="50" t="s">
        <v>430</v>
      </c>
    </row>
    <row r="37" spans="1:15" ht="19.5" customHeight="1" thickBot="1" x14ac:dyDescent="0.25">
      <c r="A37" s="30" t="s">
        <v>431</v>
      </c>
      <c r="B37" s="67" t="s">
        <v>72</v>
      </c>
      <c r="C37" s="719">
        <v>0</v>
      </c>
      <c r="D37" s="719">
        <v>0</v>
      </c>
      <c r="E37" s="67">
        <v>0</v>
      </c>
      <c r="F37" s="67">
        <v>0</v>
      </c>
      <c r="G37" s="67">
        <v>1144</v>
      </c>
      <c r="H37" s="91" t="s">
        <v>156</v>
      </c>
      <c r="I37" s="51" t="s">
        <v>432</v>
      </c>
    </row>
    <row r="38" spans="1:15" ht="19.5" customHeight="1" thickBot="1" x14ac:dyDescent="0.25">
      <c r="A38" s="40" t="s">
        <v>70</v>
      </c>
      <c r="B38" s="68" t="s">
        <v>72</v>
      </c>
      <c r="C38" s="718">
        <v>26.35</v>
      </c>
      <c r="D38" s="718">
        <v>100</v>
      </c>
      <c r="E38" s="64">
        <v>0</v>
      </c>
      <c r="F38" s="64">
        <v>0</v>
      </c>
      <c r="G38" s="64">
        <v>0</v>
      </c>
      <c r="H38" s="90" t="s">
        <v>156</v>
      </c>
      <c r="I38" s="50" t="s">
        <v>74</v>
      </c>
    </row>
    <row r="39" spans="1:15" ht="19.5" customHeight="1" x14ac:dyDescent="0.2">
      <c r="A39" s="507" t="s">
        <v>279</v>
      </c>
      <c r="B39" s="99" t="s">
        <v>71</v>
      </c>
      <c r="C39" s="720">
        <v>0</v>
      </c>
      <c r="D39" s="720">
        <v>0</v>
      </c>
      <c r="E39" s="99">
        <v>127</v>
      </c>
      <c r="F39" s="99">
        <v>0</v>
      </c>
      <c r="G39" s="99">
        <v>0</v>
      </c>
      <c r="H39" s="508" t="s">
        <v>157</v>
      </c>
      <c r="I39" s="106" t="s">
        <v>269</v>
      </c>
    </row>
    <row r="40" spans="1:15" ht="19.5" customHeight="1" thickBot="1" x14ac:dyDescent="0.25">
      <c r="A40" s="830" t="s">
        <v>3</v>
      </c>
      <c r="B40" s="510" t="s">
        <v>71</v>
      </c>
      <c r="C40" s="721">
        <f>C10+C11+C12+C14+C15+C16+C17+C18+C19+C20+C21+C23+C24+C26+C27+C28+C30+C31+C32+C33+C35+C39</f>
        <v>1383.2000000000003</v>
      </c>
      <c r="D40" s="721">
        <f t="shared" ref="D40" si="0">D10+D11+D12+D14+D15+D16+D17+D18+D19+D20+D21+D23+D24+D26+D27+D28+D30+D31+D32+D33+D35+D39</f>
        <v>929</v>
      </c>
      <c r="E40" s="510">
        <f>E10+E11+E12+E14+E15+E16+E17+E18+E19+E20+E21+E23+E24+E26+E27+E28+E30+E31+E32+E33+E35+E39</f>
        <v>486.5</v>
      </c>
      <c r="F40" s="510">
        <f t="shared" ref="F40" si="1">F10+F11+F12+F14+F15+F16+F17+F18+F19+F20+F21+F23+F24+F26+F27+F28+F30+F31+F32+F33+F35+F39</f>
        <v>251</v>
      </c>
      <c r="G40" s="510">
        <f>G10+G11+G12+G14+G15+G16+G17+G18+G19+G20+G21+G23+G24+G26+G27+G28+G30+G31+G32+G33+G35+G39</f>
        <v>1571</v>
      </c>
      <c r="H40" s="511" t="s">
        <v>157</v>
      </c>
      <c r="I40" s="828" t="s">
        <v>4</v>
      </c>
    </row>
    <row r="41" spans="1:15" ht="19.5" customHeight="1" x14ac:dyDescent="0.2">
      <c r="A41" s="831"/>
      <c r="B41" s="505" t="s">
        <v>72</v>
      </c>
      <c r="C41" s="722">
        <f>C9+C13+C22+C25+C29+C34+C36+C38</f>
        <v>1589.1999999999998</v>
      </c>
      <c r="D41" s="722">
        <f t="shared" ref="D41" si="2">D9+D13+D22+D25+D29+D34+D36+D38</f>
        <v>769</v>
      </c>
      <c r="E41" s="135">
        <f>E9+E13+E22+E25+E29+E34+E36+E38</f>
        <v>636</v>
      </c>
      <c r="F41" s="135">
        <f t="shared" ref="F41:G41" si="3">F9+F13+F22+F25+F29+F34+F36+F38</f>
        <v>295</v>
      </c>
      <c r="G41" s="135">
        <f t="shared" si="3"/>
        <v>559</v>
      </c>
      <c r="H41" s="506" t="s">
        <v>156</v>
      </c>
      <c r="I41" s="829"/>
    </row>
    <row r="42" spans="1:15" s="39" customFormat="1" ht="15" x14ac:dyDescent="0.25">
      <c r="A42" s="528" t="s">
        <v>710</v>
      </c>
      <c r="B42" s="526"/>
      <c r="C42" s="723"/>
      <c r="D42" s="723"/>
      <c r="E42" s="526"/>
      <c r="F42" s="526"/>
      <c r="G42" s="526"/>
      <c r="H42" s="526"/>
      <c r="I42" s="529" t="s">
        <v>711</v>
      </c>
      <c r="J42" s="527"/>
      <c r="K42" s="527"/>
      <c r="L42" s="527"/>
      <c r="M42" s="527"/>
      <c r="N42" s="527"/>
      <c r="O42" s="527"/>
    </row>
    <row r="43" spans="1:15" s="301" customFormat="1" x14ac:dyDescent="0.2">
      <c r="A43" s="304" t="s">
        <v>595</v>
      </c>
      <c r="B43" s="305"/>
      <c r="C43" s="724"/>
      <c r="D43" s="724"/>
      <c r="E43" s="306"/>
      <c r="F43" s="306"/>
      <c r="G43" s="306"/>
      <c r="I43" s="530" t="s">
        <v>447</v>
      </c>
    </row>
  </sheetData>
  <mergeCells count="15">
    <mergeCell ref="E6:E8"/>
    <mergeCell ref="I40:I41"/>
    <mergeCell ref="A40:A41"/>
    <mergeCell ref="A1:I1"/>
    <mergeCell ref="A3:I3"/>
    <mergeCell ref="A4:I4"/>
    <mergeCell ref="A2:I2"/>
    <mergeCell ref="I6:I8"/>
    <mergeCell ref="H6:H8"/>
    <mergeCell ref="B6:B8"/>
    <mergeCell ref="A6:A8"/>
    <mergeCell ref="G6:G8"/>
    <mergeCell ref="F6:F8"/>
    <mergeCell ref="C6:C8"/>
    <mergeCell ref="D6:D8"/>
  </mergeCells>
  <phoneticPr fontId="0" type="noConversion"/>
  <printOptions horizontalCentered="1" verticalCentered="1"/>
  <pageMargins left="0" right="0" top="0" bottom="0" header="0" footer="0"/>
  <pageSetup paperSize="9" scale="8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K51"/>
  <sheetViews>
    <sheetView rightToLeft="1" view="pageBreakPreview" zoomScaleNormal="100" zoomScaleSheetLayoutView="100" workbookViewId="0">
      <selection activeCell="F18" sqref="F18"/>
    </sheetView>
  </sheetViews>
  <sheetFormatPr defaultColWidth="8.85546875" defaultRowHeight="12.75" x14ac:dyDescent="0.2"/>
  <cols>
    <col min="1" max="1" width="21.42578125" style="27" bestFit="1" customWidth="1"/>
    <col min="2" max="2" width="5.7109375" style="24" bestFit="1" customWidth="1"/>
    <col min="3" max="3" width="9" style="24" customWidth="1"/>
    <col min="4" max="7" width="9" style="27" customWidth="1"/>
    <col min="8" max="8" width="6.28515625" style="24" customWidth="1"/>
    <col min="9" max="9" width="21.85546875" style="27" bestFit="1" customWidth="1"/>
    <col min="10" max="16384" width="8.85546875" style="27"/>
  </cols>
  <sheetData>
    <row r="1" spans="1:11" s="109" customFormat="1" ht="18" x14ac:dyDescent="0.25">
      <c r="A1" s="833" t="s">
        <v>297</v>
      </c>
      <c r="B1" s="833"/>
      <c r="C1" s="833"/>
      <c r="D1" s="833"/>
      <c r="E1" s="833"/>
      <c r="F1" s="833"/>
      <c r="G1" s="833"/>
      <c r="H1" s="833"/>
      <c r="I1" s="833"/>
      <c r="J1" s="108"/>
      <c r="K1" s="108"/>
    </row>
    <row r="2" spans="1:11" s="109" customFormat="1" ht="18" x14ac:dyDescent="0.25">
      <c r="A2" s="833" t="s">
        <v>702</v>
      </c>
      <c r="B2" s="833"/>
      <c r="C2" s="833"/>
      <c r="D2" s="833"/>
      <c r="E2" s="833"/>
      <c r="F2" s="833"/>
      <c r="G2" s="833"/>
      <c r="H2" s="833"/>
      <c r="I2" s="833"/>
      <c r="J2" s="108"/>
      <c r="K2" s="108"/>
    </row>
    <row r="3" spans="1:11" s="109" customFormat="1" ht="32.25" customHeight="1" x14ac:dyDescent="0.2">
      <c r="A3" s="847" t="s">
        <v>703</v>
      </c>
      <c r="B3" s="847"/>
      <c r="C3" s="847"/>
      <c r="D3" s="847"/>
      <c r="E3" s="847"/>
      <c r="F3" s="847"/>
      <c r="G3" s="847"/>
      <c r="H3" s="847"/>
      <c r="I3" s="847"/>
    </row>
    <row r="4" spans="1:11" s="109" customFormat="1" ht="14.45" customHeight="1" x14ac:dyDescent="0.25">
      <c r="A4" s="835" t="s">
        <v>702</v>
      </c>
      <c r="B4" s="835"/>
      <c r="C4" s="835"/>
      <c r="D4" s="835"/>
      <c r="E4" s="835"/>
      <c r="F4" s="835"/>
      <c r="G4" s="835"/>
      <c r="H4" s="835"/>
      <c r="I4" s="835"/>
    </row>
    <row r="5" spans="1:11" ht="18" customHeight="1" x14ac:dyDescent="0.25">
      <c r="A5" s="55" t="s">
        <v>725</v>
      </c>
      <c r="B5" s="56"/>
      <c r="C5" s="57"/>
      <c r="D5" s="57"/>
      <c r="E5" s="57"/>
      <c r="F5" s="57"/>
      <c r="G5" s="57"/>
      <c r="H5" s="56"/>
      <c r="I5" s="58" t="s">
        <v>724</v>
      </c>
    </row>
    <row r="6" spans="1:11" ht="10.5" customHeight="1" x14ac:dyDescent="0.2">
      <c r="A6" s="844" t="s">
        <v>45</v>
      </c>
      <c r="B6" s="766" t="s">
        <v>24</v>
      </c>
      <c r="C6" s="825">
        <v>2011</v>
      </c>
      <c r="D6" s="825">
        <v>2012</v>
      </c>
      <c r="E6" s="825">
        <v>2013</v>
      </c>
      <c r="F6" s="825">
        <v>2014</v>
      </c>
      <c r="G6" s="825">
        <v>2015</v>
      </c>
      <c r="H6" s="839" t="s">
        <v>25</v>
      </c>
      <c r="I6" s="836" t="s">
        <v>23</v>
      </c>
    </row>
    <row r="7" spans="1:11" ht="10.5" customHeight="1" x14ac:dyDescent="0.2">
      <c r="A7" s="845"/>
      <c r="B7" s="842"/>
      <c r="C7" s="826"/>
      <c r="D7" s="826"/>
      <c r="E7" s="826"/>
      <c r="F7" s="826"/>
      <c r="G7" s="826"/>
      <c r="H7" s="840"/>
      <c r="I7" s="837"/>
    </row>
    <row r="8" spans="1:11" ht="10.5" customHeight="1" x14ac:dyDescent="0.2">
      <c r="A8" s="846"/>
      <c r="B8" s="843"/>
      <c r="C8" s="827"/>
      <c r="D8" s="827"/>
      <c r="E8" s="827"/>
      <c r="F8" s="827"/>
      <c r="G8" s="827"/>
      <c r="H8" s="841"/>
      <c r="I8" s="838"/>
    </row>
    <row r="9" spans="1:11" s="8" customFormat="1" ht="16.5" thickBot="1" x14ac:dyDescent="0.25">
      <c r="A9" s="119" t="s">
        <v>127</v>
      </c>
      <c r="B9" s="133" t="s">
        <v>71</v>
      </c>
      <c r="C9" s="134">
        <v>0</v>
      </c>
      <c r="D9" s="134">
        <v>0</v>
      </c>
      <c r="E9" s="134">
        <v>0</v>
      </c>
      <c r="F9" s="134">
        <v>0</v>
      </c>
      <c r="G9" s="134">
        <v>0</v>
      </c>
      <c r="H9" s="133" t="s">
        <v>157</v>
      </c>
      <c r="I9" s="105" t="s">
        <v>128</v>
      </c>
    </row>
    <row r="10" spans="1:11" s="8" customFormat="1" ht="16.5" thickBot="1" x14ac:dyDescent="0.25">
      <c r="A10" s="40" t="s">
        <v>200</v>
      </c>
      <c r="B10" s="68" t="s">
        <v>72</v>
      </c>
      <c r="C10" s="64">
        <v>2</v>
      </c>
      <c r="D10" s="64">
        <v>0</v>
      </c>
      <c r="E10" s="64">
        <v>0</v>
      </c>
      <c r="F10" s="64">
        <v>0</v>
      </c>
      <c r="G10" s="64">
        <v>0</v>
      </c>
      <c r="H10" s="90" t="s">
        <v>156</v>
      </c>
      <c r="I10" s="50" t="s">
        <v>201</v>
      </c>
    </row>
    <row r="11" spans="1:11" s="8" customFormat="1" ht="16.5" thickBot="1" x14ac:dyDescent="0.25">
      <c r="A11" s="30" t="s">
        <v>131</v>
      </c>
      <c r="B11" s="91" t="s">
        <v>71</v>
      </c>
      <c r="C11" s="67">
        <v>2969</v>
      </c>
      <c r="D11" s="67">
        <v>142</v>
      </c>
      <c r="E11" s="67">
        <v>0</v>
      </c>
      <c r="F11" s="67">
        <v>0</v>
      </c>
      <c r="G11" s="67">
        <v>0</v>
      </c>
      <c r="H11" s="91" t="s">
        <v>157</v>
      </c>
      <c r="I11" s="51" t="s">
        <v>132</v>
      </c>
    </row>
    <row r="12" spans="1:11" s="8" customFormat="1" ht="16.5" thickBot="1" x14ac:dyDescent="0.25">
      <c r="A12" s="40" t="s">
        <v>274</v>
      </c>
      <c r="B12" s="68" t="s">
        <v>72</v>
      </c>
      <c r="C12" s="64">
        <v>0</v>
      </c>
      <c r="D12" s="64">
        <v>606</v>
      </c>
      <c r="E12" s="64">
        <v>1044</v>
      </c>
      <c r="F12" s="64">
        <v>886</v>
      </c>
      <c r="G12" s="64">
        <v>0</v>
      </c>
      <c r="H12" s="90" t="s">
        <v>156</v>
      </c>
      <c r="I12" s="50" t="s">
        <v>295</v>
      </c>
    </row>
    <row r="13" spans="1:11" s="8" customFormat="1" ht="16.5" thickBot="1" x14ac:dyDescent="0.25">
      <c r="A13" s="30" t="s">
        <v>199</v>
      </c>
      <c r="B13" s="91" t="s">
        <v>71</v>
      </c>
      <c r="C13" s="67">
        <v>428.75</v>
      </c>
      <c r="D13" s="67">
        <v>0</v>
      </c>
      <c r="E13" s="67">
        <v>0</v>
      </c>
      <c r="F13" s="67">
        <v>0</v>
      </c>
      <c r="G13" s="67">
        <v>0</v>
      </c>
      <c r="H13" s="91" t="s">
        <v>157</v>
      </c>
      <c r="I13" s="51" t="s">
        <v>197</v>
      </c>
    </row>
    <row r="14" spans="1:11" s="8" customFormat="1" ht="16.5" thickBot="1" x14ac:dyDescent="0.25">
      <c r="A14" s="40" t="s">
        <v>129</v>
      </c>
      <c r="B14" s="68" t="s">
        <v>71</v>
      </c>
      <c r="C14" s="64">
        <v>2536</v>
      </c>
      <c r="D14" s="64">
        <v>3138</v>
      </c>
      <c r="E14" s="64">
        <v>3221.5</v>
      </c>
      <c r="F14" s="64">
        <v>0</v>
      </c>
      <c r="G14" s="64">
        <v>0</v>
      </c>
      <c r="H14" s="90" t="s">
        <v>157</v>
      </c>
      <c r="I14" s="50" t="s">
        <v>130</v>
      </c>
    </row>
    <row r="15" spans="1:11" s="8" customFormat="1" ht="16.5" thickBot="1" x14ac:dyDescent="0.25">
      <c r="A15" s="30" t="s">
        <v>278</v>
      </c>
      <c r="B15" s="91" t="s">
        <v>71</v>
      </c>
      <c r="C15" s="67">
        <v>0</v>
      </c>
      <c r="D15" s="67">
        <v>429</v>
      </c>
      <c r="E15" s="67">
        <v>0</v>
      </c>
      <c r="F15" s="67">
        <v>0</v>
      </c>
      <c r="G15" s="67">
        <v>0</v>
      </c>
      <c r="H15" s="91" t="s">
        <v>157</v>
      </c>
      <c r="I15" s="51" t="s">
        <v>268</v>
      </c>
    </row>
    <row r="16" spans="1:11" s="8" customFormat="1" ht="16.5" thickBot="1" x14ac:dyDescent="0.25">
      <c r="A16" s="40" t="s">
        <v>280</v>
      </c>
      <c r="B16" s="68" t="s">
        <v>71</v>
      </c>
      <c r="C16" s="64">
        <v>0</v>
      </c>
      <c r="D16" s="64">
        <v>0</v>
      </c>
      <c r="E16" s="64">
        <v>3513</v>
      </c>
      <c r="F16" s="64">
        <v>1507</v>
      </c>
      <c r="G16" s="64">
        <v>0</v>
      </c>
      <c r="H16" s="90" t="s">
        <v>157</v>
      </c>
      <c r="I16" s="50" t="s">
        <v>272</v>
      </c>
    </row>
    <row r="17" spans="1:9" s="8" customFormat="1" ht="16.5" thickBot="1" x14ac:dyDescent="0.25">
      <c r="A17" s="30" t="s">
        <v>283</v>
      </c>
      <c r="B17" s="91" t="s">
        <v>71</v>
      </c>
      <c r="C17" s="67">
        <v>0</v>
      </c>
      <c r="D17" s="67">
        <v>0</v>
      </c>
      <c r="E17" s="67">
        <v>730</v>
      </c>
      <c r="F17" s="67">
        <v>69</v>
      </c>
      <c r="G17" s="67">
        <v>0</v>
      </c>
      <c r="H17" s="91" t="s">
        <v>157</v>
      </c>
      <c r="I17" s="51" t="s">
        <v>273</v>
      </c>
    </row>
    <row r="18" spans="1:9" s="8" customFormat="1" ht="16.5" thickBot="1" x14ac:dyDescent="0.25">
      <c r="A18" s="40" t="s">
        <v>276</v>
      </c>
      <c r="B18" s="68" t="s">
        <v>71</v>
      </c>
      <c r="C18" s="64">
        <v>0</v>
      </c>
      <c r="D18" s="64">
        <v>1825</v>
      </c>
      <c r="E18" s="64">
        <v>1676</v>
      </c>
      <c r="F18" s="64">
        <v>638</v>
      </c>
      <c r="G18" s="64">
        <v>2571.5</v>
      </c>
      <c r="H18" s="90" t="s">
        <v>157</v>
      </c>
      <c r="I18" s="50" t="s">
        <v>267</v>
      </c>
    </row>
    <row r="19" spans="1:9" s="8" customFormat="1" ht="16.5" thickBot="1" x14ac:dyDescent="0.25">
      <c r="A19" s="30" t="s">
        <v>171</v>
      </c>
      <c r="B19" s="91" t="s">
        <v>71</v>
      </c>
      <c r="C19" s="67">
        <v>0</v>
      </c>
      <c r="D19" s="67">
        <v>0</v>
      </c>
      <c r="E19" s="67">
        <v>0</v>
      </c>
      <c r="F19" s="67">
        <v>0</v>
      </c>
      <c r="G19" s="67">
        <v>0</v>
      </c>
      <c r="H19" s="91" t="s">
        <v>157</v>
      </c>
      <c r="I19" s="51" t="s">
        <v>172</v>
      </c>
    </row>
    <row r="20" spans="1:9" s="8" customFormat="1" ht="16.5" thickBot="1" x14ac:dyDescent="0.25">
      <c r="A20" s="40" t="s">
        <v>281</v>
      </c>
      <c r="B20" s="68" t="s">
        <v>71</v>
      </c>
      <c r="C20" s="64">
        <v>0</v>
      </c>
      <c r="D20" s="64">
        <v>0</v>
      </c>
      <c r="E20" s="64">
        <v>3236</v>
      </c>
      <c r="F20" s="64">
        <v>333</v>
      </c>
      <c r="G20" s="64">
        <v>0</v>
      </c>
      <c r="H20" s="90" t="s">
        <v>157</v>
      </c>
      <c r="I20" s="50" t="s">
        <v>270</v>
      </c>
    </row>
    <row r="21" spans="1:9" s="8" customFormat="1" ht="16.5" thickBot="1" x14ac:dyDescent="0.25">
      <c r="A21" s="30" t="s">
        <v>282</v>
      </c>
      <c r="B21" s="91" t="s">
        <v>72</v>
      </c>
      <c r="C21" s="67">
        <v>0</v>
      </c>
      <c r="D21" s="67">
        <v>0</v>
      </c>
      <c r="E21" s="67">
        <v>1539</v>
      </c>
      <c r="F21" s="67">
        <v>2153</v>
      </c>
      <c r="G21" s="67">
        <v>0</v>
      </c>
      <c r="H21" s="91" t="s">
        <v>156</v>
      </c>
      <c r="I21" s="51" t="s">
        <v>271</v>
      </c>
    </row>
    <row r="22" spans="1:9" s="8" customFormat="1" ht="26.25" thickBot="1" x14ac:dyDescent="0.25">
      <c r="A22" s="40" t="s">
        <v>120</v>
      </c>
      <c r="B22" s="68" t="s">
        <v>71</v>
      </c>
      <c r="C22" s="64">
        <v>0</v>
      </c>
      <c r="D22" s="64">
        <v>0</v>
      </c>
      <c r="E22" s="64">
        <v>0</v>
      </c>
      <c r="F22" s="64">
        <v>0</v>
      </c>
      <c r="G22" s="64">
        <v>0</v>
      </c>
      <c r="H22" s="90" t="s">
        <v>157</v>
      </c>
      <c r="I22" s="50" t="s">
        <v>265</v>
      </c>
    </row>
    <row r="23" spans="1:9" s="8" customFormat="1" ht="16.5" thickBot="1" x14ac:dyDescent="0.25">
      <c r="A23" s="30" t="s">
        <v>125</v>
      </c>
      <c r="B23" s="91" t="s">
        <v>71</v>
      </c>
      <c r="C23" s="67">
        <v>1026</v>
      </c>
      <c r="D23" s="67">
        <v>0</v>
      </c>
      <c r="E23" s="67">
        <v>0</v>
      </c>
      <c r="F23" s="67">
        <v>0</v>
      </c>
      <c r="G23" s="67">
        <v>0</v>
      </c>
      <c r="H23" s="91" t="s">
        <v>157</v>
      </c>
      <c r="I23" s="51" t="s">
        <v>126</v>
      </c>
    </row>
    <row r="24" spans="1:9" s="8" customFormat="1" ht="16.5" thickBot="1" x14ac:dyDescent="0.25">
      <c r="A24" s="40" t="s">
        <v>118</v>
      </c>
      <c r="B24" s="68" t="s">
        <v>72</v>
      </c>
      <c r="C24" s="64">
        <v>696.5</v>
      </c>
      <c r="D24" s="64">
        <v>0</v>
      </c>
      <c r="E24" s="64">
        <v>0</v>
      </c>
      <c r="F24" s="64">
        <v>0</v>
      </c>
      <c r="G24" s="64">
        <v>0</v>
      </c>
      <c r="H24" s="90" t="s">
        <v>156</v>
      </c>
      <c r="I24" s="50" t="s">
        <v>119</v>
      </c>
    </row>
    <row r="25" spans="1:9" s="8" customFormat="1" ht="16.5" thickBot="1" x14ac:dyDescent="0.25">
      <c r="A25" s="30" t="s">
        <v>277</v>
      </c>
      <c r="B25" s="91" t="s">
        <v>72</v>
      </c>
      <c r="C25" s="67">
        <v>0</v>
      </c>
      <c r="D25" s="67">
        <v>20</v>
      </c>
      <c r="E25" s="67">
        <v>181</v>
      </c>
      <c r="F25" s="67">
        <v>0</v>
      </c>
      <c r="G25" s="67">
        <v>0</v>
      </c>
      <c r="H25" s="91" t="s">
        <v>156</v>
      </c>
      <c r="I25" s="51" t="s">
        <v>87</v>
      </c>
    </row>
    <row r="26" spans="1:9" s="8" customFormat="1" ht="16.5" thickBot="1" x14ac:dyDescent="0.25">
      <c r="A26" s="40" t="s">
        <v>121</v>
      </c>
      <c r="B26" s="68" t="s">
        <v>71</v>
      </c>
      <c r="C26" s="64">
        <v>0</v>
      </c>
      <c r="D26" s="64">
        <v>0</v>
      </c>
      <c r="E26" s="64">
        <v>0</v>
      </c>
      <c r="F26" s="64">
        <v>0</v>
      </c>
      <c r="G26" s="64">
        <v>0</v>
      </c>
      <c r="H26" s="90" t="s">
        <v>157</v>
      </c>
      <c r="I26" s="50" t="s">
        <v>122</v>
      </c>
    </row>
    <row r="27" spans="1:9" s="8" customFormat="1" ht="16.5" thickBot="1" x14ac:dyDescent="0.25">
      <c r="A27" s="30" t="s">
        <v>123</v>
      </c>
      <c r="B27" s="91" t="s">
        <v>71</v>
      </c>
      <c r="C27" s="67">
        <v>0</v>
      </c>
      <c r="D27" s="67">
        <v>0</v>
      </c>
      <c r="E27" s="67">
        <v>0</v>
      </c>
      <c r="F27" s="67">
        <v>0</v>
      </c>
      <c r="G27" s="67">
        <v>0</v>
      </c>
      <c r="H27" s="91" t="s">
        <v>157</v>
      </c>
      <c r="I27" s="51" t="s">
        <v>124</v>
      </c>
    </row>
    <row r="28" spans="1:9" s="8" customFormat="1" ht="16.5" thickBot="1" x14ac:dyDescent="0.25">
      <c r="A28" s="40" t="s">
        <v>198</v>
      </c>
      <c r="B28" s="68" t="s">
        <v>71</v>
      </c>
      <c r="C28" s="64">
        <v>2299.5</v>
      </c>
      <c r="D28" s="64">
        <v>0</v>
      </c>
      <c r="E28" s="64">
        <v>0</v>
      </c>
      <c r="F28" s="64">
        <v>0</v>
      </c>
      <c r="G28" s="64">
        <v>0</v>
      </c>
      <c r="H28" s="90" t="s">
        <v>157</v>
      </c>
      <c r="I28" s="50" t="s">
        <v>202</v>
      </c>
    </row>
    <row r="29" spans="1:9" s="8" customFormat="1" ht="16.5" thickBot="1" x14ac:dyDescent="0.25">
      <c r="A29" s="30" t="s">
        <v>133</v>
      </c>
      <c r="B29" s="91" t="s">
        <v>71</v>
      </c>
      <c r="C29" s="67">
        <v>0</v>
      </c>
      <c r="D29" s="67">
        <v>0</v>
      </c>
      <c r="E29" s="67">
        <v>0</v>
      </c>
      <c r="F29" s="67">
        <v>0</v>
      </c>
      <c r="G29" s="67">
        <v>0</v>
      </c>
      <c r="H29" s="91" t="s">
        <v>157</v>
      </c>
      <c r="I29" s="51" t="s">
        <v>134</v>
      </c>
    </row>
    <row r="30" spans="1:9" s="8" customFormat="1" ht="16.5" thickBot="1" x14ac:dyDescent="0.25">
      <c r="A30" s="40" t="s">
        <v>275</v>
      </c>
      <c r="B30" s="68" t="s">
        <v>71</v>
      </c>
      <c r="C30" s="64">
        <v>0</v>
      </c>
      <c r="D30" s="64">
        <v>1550</v>
      </c>
      <c r="E30" s="64">
        <v>0</v>
      </c>
      <c r="F30" s="64">
        <v>0</v>
      </c>
      <c r="G30" s="64">
        <v>0</v>
      </c>
      <c r="H30" s="90" t="s">
        <v>157</v>
      </c>
      <c r="I30" s="50" t="s">
        <v>266</v>
      </c>
    </row>
    <row r="31" spans="1:9" s="8" customFormat="1" ht="16.5" thickBot="1" x14ac:dyDescent="0.25">
      <c r="A31" s="30" t="s">
        <v>427</v>
      </c>
      <c r="B31" s="91" t="s">
        <v>71</v>
      </c>
      <c r="C31" s="67">
        <v>0</v>
      </c>
      <c r="D31" s="67">
        <v>0</v>
      </c>
      <c r="E31" s="67">
        <v>0</v>
      </c>
      <c r="F31" s="67">
        <v>3215</v>
      </c>
      <c r="G31" s="67">
        <v>0</v>
      </c>
      <c r="H31" s="91" t="s">
        <v>157</v>
      </c>
      <c r="I31" s="51" t="s">
        <v>428</v>
      </c>
    </row>
    <row r="32" spans="1:9" s="8" customFormat="1" ht="16.5" thickBot="1" x14ac:dyDescent="0.25">
      <c r="A32" s="40" t="s">
        <v>433</v>
      </c>
      <c r="B32" s="68" t="s">
        <v>71</v>
      </c>
      <c r="C32" s="64">
        <v>0</v>
      </c>
      <c r="D32" s="64">
        <v>0</v>
      </c>
      <c r="E32" s="64">
        <v>0</v>
      </c>
      <c r="F32" s="64">
        <v>941.5</v>
      </c>
      <c r="G32" s="64">
        <v>0</v>
      </c>
      <c r="H32" s="90" t="s">
        <v>157</v>
      </c>
      <c r="I32" s="50" t="s">
        <v>441</v>
      </c>
    </row>
    <row r="33" spans="1:9" s="8" customFormat="1" ht="16.5" thickBot="1" x14ac:dyDescent="0.25">
      <c r="A33" s="30" t="s">
        <v>434</v>
      </c>
      <c r="B33" s="91" t="s">
        <v>72</v>
      </c>
      <c r="C33" s="67">
        <v>0</v>
      </c>
      <c r="D33" s="67">
        <v>0</v>
      </c>
      <c r="E33" s="67">
        <v>0</v>
      </c>
      <c r="F33" s="67">
        <v>18</v>
      </c>
      <c r="G33" s="67">
        <v>0</v>
      </c>
      <c r="H33" s="91" t="s">
        <v>156</v>
      </c>
      <c r="I33" s="51" t="s">
        <v>439</v>
      </c>
    </row>
    <row r="34" spans="1:9" s="8" customFormat="1" ht="16.5" thickBot="1" x14ac:dyDescent="0.25">
      <c r="A34" s="40" t="s">
        <v>435</v>
      </c>
      <c r="B34" s="68" t="s">
        <v>71</v>
      </c>
      <c r="C34" s="64">
        <v>0</v>
      </c>
      <c r="D34" s="64">
        <v>0</v>
      </c>
      <c r="E34" s="64">
        <v>0</v>
      </c>
      <c r="F34" s="64">
        <v>32</v>
      </c>
      <c r="G34" s="64">
        <v>0</v>
      </c>
      <c r="H34" s="90" t="s">
        <v>157</v>
      </c>
      <c r="I34" s="50" t="s">
        <v>440</v>
      </c>
    </row>
    <row r="35" spans="1:9" s="8" customFormat="1" ht="16.5" thickBot="1" x14ac:dyDescent="0.25">
      <c r="A35" s="30" t="s">
        <v>429</v>
      </c>
      <c r="B35" s="91" t="s">
        <v>72</v>
      </c>
      <c r="C35" s="67">
        <v>0</v>
      </c>
      <c r="D35" s="67">
        <v>0</v>
      </c>
      <c r="E35" s="67">
        <v>0</v>
      </c>
      <c r="F35" s="67">
        <v>7</v>
      </c>
      <c r="G35" s="67">
        <v>0</v>
      </c>
      <c r="H35" s="91" t="s">
        <v>156</v>
      </c>
      <c r="I35" s="51" t="s">
        <v>430</v>
      </c>
    </row>
    <row r="36" spans="1:9" s="8" customFormat="1" ht="16.5" thickBot="1" x14ac:dyDescent="0.25">
      <c r="A36" s="40" t="s">
        <v>436</v>
      </c>
      <c r="B36" s="68" t="s">
        <v>71</v>
      </c>
      <c r="C36" s="64">
        <v>0</v>
      </c>
      <c r="D36" s="64">
        <v>0</v>
      </c>
      <c r="E36" s="64">
        <v>0</v>
      </c>
      <c r="F36" s="64">
        <v>868</v>
      </c>
      <c r="G36" s="64">
        <v>0</v>
      </c>
      <c r="H36" s="90" t="s">
        <v>157</v>
      </c>
      <c r="I36" s="50" t="s">
        <v>296</v>
      </c>
    </row>
    <row r="37" spans="1:9" s="8" customFormat="1" ht="16.5" thickBot="1" x14ac:dyDescent="0.25">
      <c r="A37" s="30" t="s">
        <v>437</v>
      </c>
      <c r="B37" s="91" t="s">
        <v>71</v>
      </c>
      <c r="C37" s="67">
        <v>0</v>
      </c>
      <c r="D37" s="67">
        <v>0</v>
      </c>
      <c r="E37" s="67">
        <v>0</v>
      </c>
      <c r="F37" s="67">
        <v>15</v>
      </c>
      <c r="G37" s="67">
        <v>0</v>
      </c>
      <c r="H37" s="91" t="s">
        <v>157</v>
      </c>
      <c r="I37" s="51" t="s">
        <v>438</v>
      </c>
    </row>
    <row r="38" spans="1:9" s="8" customFormat="1" ht="16.5" thickBot="1" x14ac:dyDescent="0.25">
      <c r="A38" s="40" t="s">
        <v>117</v>
      </c>
      <c r="B38" s="68" t="s">
        <v>72</v>
      </c>
      <c r="C38" s="64">
        <v>2960</v>
      </c>
      <c r="D38" s="64">
        <v>2269</v>
      </c>
      <c r="E38" s="64">
        <v>1618</v>
      </c>
      <c r="F38" s="64">
        <v>190</v>
      </c>
      <c r="G38" s="64">
        <v>0</v>
      </c>
      <c r="H38" s="90" t="s">
        <v>156</v>
      </c>
      <c r="I38" s="50" t="s">
        <v>75</v>
      </c>
    </row>
    <row r="39" spans="1:9" s="8" customFormat="1" ht="16.5" thickBot="1" x14ac:dyDescent="0.25">
      <c r="A39" s="30" t="s">
        <v>279</v>
      </c>
      <c r="B39" s="91" t="s">
        <v>71</v>
      </c>
      <c r="C39" s="67">
        <v>0</v>
      </c>
      <c r="D39" s="67">
        <v>10</v>
      </c>
      <c r="E39" s="67">
        <v>0</v>
      </c>
      <c r="F39" s="67">
        <v>0</v>
      </c>
      <c r="G39" s="67">
        <v>0</v>
      </c>
      <c r="H39" s="91" t="s">
        <v>157</v>
      </c>
      <c r="I39" s="51" t="s">
        <v>269</v>
      </c>
    </row>
    <row r="40" spans="1:9" s="8" customFormat="1" ht="32.25" thickBot="1" x14ac:dyDescent="0.25">
      <c r="A40" s="40" t="s">
        <v>629</v>
      </c>
      <c r="B40" s="68" t="s">
        <v>71</v>
      </c>
      <c r="C40" s="64">
        <v>0</v>
      </c>
      <c r="D40" s="64">
        <v>0</v>
      </c>
      <c r="E40" s="64">
        <v>0</v>
      </c>
      <c r="F40" s="64">
        <v>0</v>
      </c>
      <c r="G40" s="64">
        <v>2849.5</v>
      </c>
      <c r="H40" s="90" t="s">
        <v>157</v>
      </c>
      <c r="I40" s="50" t="s">
        <v>195</v>
      </c>
    </row>
    <row r="41" spans="1:9" s="8" customFormat="1" ht="16.5" thickBot="1" x14ac:dyDescent="0.25">
      <c r="A41" s="30" t="s">
        <v>630</v>
      </c>
      <c r="B41" s="91" t="s">
        <v>72</v>
      </c>
      <c r="C41" s="67">
        <v>0</v>
      </c>
      <c r="D41" s="67">
        <v>10</v>
      </c>
      <c r="E41" s="67">
        <v>0</v>
      </c>
      <c r="F41" s="67">
        <v>0</v>
      </c>
      <c r="G41" s="67">
        <v>1476.5</v>
      </c>
      <c r="H41" s="91" t="s">
        <v>156</v>
      </c>
      <c r="I41" s="51" t="s">
        <v>622</v>
      </c>
    </row>
    <row r="42" spans="1:9" s="8" customFormat="1" ht="32.25" thickBot="1" x14ac:dyDescent="0.25">
      <c r="A42" s="40" t="s">
        <v>636</v>
      </c>
      <c r="B42" s="68" t="s">
        <v>72</v>
      </c>
      <c r="C42" s="64">
        <v>0</v>
      </c>
      <c r="D42" s="64">
        <v>0</v>
      </c>
      <c r="E42" s="64">
        <v>0</v>
      </c>
      <c r="F42" s="64">
        <v>0</v>
      </c>
      <c r="G42" s="64">
        <v>1084</v>
      </c>
      <c r="H42" s="90" t="s">
        <v>156</v>
      </c>
      <c r="I42" s="50" t="s">
        <v>623</v>
      </c>
    </row>
    <row r="43" spans="1:9" s="8" customFormat="1" ht="16.5" thickBot="1" x14ac:dyDescent="0.25">
      <c r="A43" s="30" t="s">
        <v>631</v>
      </c>
      <c r="B43" s="91" t="s">
        <v>71</v>
      </c>
      <c r="C43" s="67">
        <v>0</v>
      </c>
      <c r="D43" s="67">
        <v>10</v>
      </c>
      <c r="E43" s="67">
        <v>0</v>
      </c>
      <c r="F43" s="67">
        <v>0</v>
      </c>
      <c r="G43" s="67">
        <v>253.1</v>
      </c>
      <c r="H43" s="91" t="s">
        <v>157</v>
      </c>
      <c r="I43" s="51" t="s">
        <v>624</v>
      </c>
    </row>
    <row r="44" spans="1:9" s="8" customFormat="1" ht="16.5" thickBot="1" x14ac:dyDescent="0.25">
      <c r="A44" s="40" t="s">
        <v>632</v>
      </c>
      <c r="B44" s="68" t="s">
        <v>71</v>
      </c>
      <c r="C44" s="64">
        <v>0</v>
      </c>
      <c r="D44" s="64">
        <v>0</v>
      </c>
      <c r="E44" s="64">
        <v>0</v>
      </c>
      <c r="F44" s="64">
        <v>0</v>
      </c>
      <c r="G44" s="64">
        <v>3102</v>
      </c>
      <c r="H44" s="90" t="s">
        <v>157</v>
      </c>
      <c r="I44" s="50" t="s">
        <v>625</v>
      </c>
    </row>
    <row r="45" spans="1:9" s="8" customFormat="1" ht="16.5" thickBot="1" x14ac:dyDescent="0.25">
      <c r="A45" s="30" t="s">
        <v>633</v>
      </c>
      <c r="B45" s="91" t="s">
        <v>71</v>
      </c>
      <c r="C45" s="67">
        <v>0</v>
      </c>
      <c r="D45" s="67">
        <v>10</v>
      </c>
      <c r="E45" s="67">
        <v>0</v>
      </c>
      <c r="F45" s="67">
        <v>0</v>
      </c>
      <c r="G45" s="67">
        <v>890</v>
      </c>
      <c r="H45" s="91" t="s">
        <v>157</v>
      </c>
      <c r="I45" s="51" t="s">
        <v>626</v>
      </c>
    </row>
    <row r="46" spans="1:9" s="8" customFormat="1" ht="16.5" thickBot="1" x14ac:dyDescent="0.25">
      <c r="A46" s="40" t="s">
        <v>634</v>
      </c>
      <c r="B46" s="68" t="s">
        <v>72</v>
      </c>
      <c r="C46" s="64">
        <v>0</v>
      </c>
      <c r="D46" s="64">
        <v>0</v>
      </c>
      <c r="E46" s="64">
        <v>0</v>
      </c>
      <c r="F46" s="64">
        <v>0</v>
      </c>
      <c r="G46" s="64">
        <v>234</v>
      </c>
      <c r="H46" s="90" t="s">
        <v>156</v>
      </c>
      <c r="I46" s="50" t="s">
        <v>627</v>
      </c>
    </row>
    <row r="47" spans="1:9" s="8" customFormat="1" ht="31.5" x14ac:dyDescent="0.2">
      <c r="A47" s="507" t="s">
        <v>635</v>
      </c>
      <c r="B47" s="508" t="s">
        <v>72</v>
      </c>
      <c r="C47" s="99">
        <v>0</v>
      </c>
      <c r="D47" s="99">
        <v>10</v>
      </c>
      <c r="E47" s="99">
        <v>0</v>
      </c>
      <c r="F47" s="99">
        <v>0</v>
      </c>
      <c r="G47" s="99">
        <v>320</v>
      </c>
      <c r="H47" s="508" t="s">
        <v>156</v>
      </c>
      <c r="I47" s="106" t="s">
        <v>628</v>
      </c>
    </row>
    <row r="48" spans="1:9" s="8" customFormat="1" ht="13.5" thickBot="1" x14ac:dyDescent="0.25">
      <c r="A48" s="848" t="s">
        <v>3</v>
      </c>
      <c r="B48" s="509" t="s">
        <v>71</v>
      </c>
      <c r="C48" s="510">
        <f>C9+C11+C13+C14+C15+C16+C17+C18+C19+C20+C22+C23+C26+C27+C28+C29+C30+C31+C32+C34+C36+C37+C39+C40+C43+C44+C45</f>
        <v>9259.25</v>
      </c>
      <c r="D48" s="510">
        <f t="shared" ref="D48:G48" si="0">D9+D11+D13+D14+D15+D16+D17+D18+D19+D20+D22+D23+D26+D27+D28+D29+D30+D31+D32+D34+D36+D37+D39+D40+D43+D44+D45</f>
        <v>7114</v>
      </c>
      <c r="E48" s="510">
        <f t="shared" si="0"/>
        <v>12376.5</v>
      </c>
      <c r="F48" s="510">
        <f t="shared" si="0"/>
        <v>7618.5</v>
      </c>
      <c r="G48" s="510">
        <f t="shared" si="0"/>
        <v>9666.1</v>
      </c>
      <c r="H48" s="511" t="s">
        <v>157</v>
      </c>
      <c r="I48" s="828" t="s">
        <v>4</v>
      </c>
    </row>
    <row r="49" spans="1:11" s="8" customFormat="1" x14ac:dyDescent="0.2">
      <c r="A49" s="849"/>
      <c r="B49" s="501" t="s">
        <v>72</v>
      </c>
      <c r="C49" s="500">
        <f>C10+C12+C21+C24+C25+C33+C35+C38+C41+C42</f>
        <v>3658.5</v>
      </c>
      <c r="D49" s="500">
        <f t="shared" ref="D49:G49" si="1">D10+D12+D21+D24+D25+D33+D35+D38+D41+D42</f>
        <v>2905</v>
      </c>
      <c r="E49" s="500">
        <f t="shared" si="1"/>
        <v>4382</v>
      </c>
      <c r="F49" s="500">
        <f t="shared" si="1"/>
        <v>3254</v>
      </c>
      <c r="G49" s="500">
        <f t="shared" si="1"/>
        <v>2560.5</v>
      </c>
      <c r="H49" s="501" t="s">
        <v>156</v>
      </c>
      <c r="I49" s="829"/>
    </row>
    <row r="50" spans="1:11" s="39" customFormat="1" ht="15" x14ac:dyDescent="0.25">
      <c r="A50" s="528" t="s">
        <v>708</v>
      </c>
      <c r="B50" s="526"/>
      <c r="C50" s="526"/>
      <c r="D50" s="526"/>
      <c r="E50" s="526"/>
      <c r="G50" s="527"/>
      <c r="H50" s="527"/>
      <c r="I50" s="529" t="s">
        <v>709</v>
      </c>
      <c r="J50" s="527"/>
      <c r="K50" s="527"/>
    </row>
    <row r="51" spans="1:11" s="301" customFormat="1" x14ac:dyDescent="0.2">
      <c r="A51" s="304" t="s">
        <v>595</v>
      </c>
      <c r="B51" s="305"/>
      <c r="C51" s="306"/>
      <c r="D51" s="306"/>
      <c r="E51" s="306"/>
      <c r="F51" s="306"/>
      <c r="G51" s="850" t="s">
        <v>597</v>
      </c>
      <c r="H51" s="850"/>
      <c r="I51" s="850"/>
    </row>
  </sheetData>
  <mergeCells count="16">
    <mergeCell ref="A48:A49"/>
    <mergeCell ref="G51:I51"/>
    <mergeCell ref="F6:F8"/>
    <mergeCell ref="G6:G8"/>
    <mergeCell ref="D6:D8"/>
    <mergeCell ref="C6:C8"/>
    <mergeCell ref="I48:I49"/>
    <mergeCell ref="A1:I1"/>
    <mergeCell ref="A3:I3"/>
    <mergeCell ref="A4:I4"/>
    <mergeCell ref="A6:A8"/>
    <mergeCell ref="I6:I8"/>
    <mergeCell ref="B6:B8"/>
    <mergeCell ref="H6:H8"/>
    <mergeCell ref="A2:I2"/>
    <mergeCell ref="E6:E8"/>
  </mergeCells>
  <phoneticPr fontId="27" type="noConversion"/>
  <printOptions horizontalCentered="1" verticalCentered="1"/>
  <pageMargins left="0" right="0" top="0" bottom="0" header="0" footer="0"/>
  <pageSetup paperSize="9" scale="9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FF0000"/>
  </sheetPr>
  <dimension ref="A1:K13"/>
  <sheetViews>
    <sheetView rightToLeft="1" view="pageBreakPreview" zoomScaleNormal="100" workbookViewId="0">
      <selection activeCell="A5" sqref="A5"/>
    </sheetView>
  </sheetViews>
  <sheetFormatPr defaultColWidth="8.85546875" defaultRowHeight="12.75" x14ac:dyDescent="0.2"/>
  <cols>
    <col min="1" max="1" width="30.140625" style="1" customWidth="1"/>
    <col min="2" max="8" width="9" style="1" customWidth="1"/>
    <col min="9" max="9" width="30.140625" style="1" customWidth="1"/>
    <col min="10" max="16384" width="8.85546875" style="1"/>
  </cols>
  <sheetData>
    <row r="1" spans="1:11" s="15" customFormat="1" ht="18" x14ac:dyDescent="0.25">
      <c r="A1" s="852" t="s">
        <v>382</v>
      </c>
      <c r="B1" s="852"/>
      <c r="C1" s="852"/>
      <c r="D1" s="852"/>
      <c r="E1" s="852"/>
      <c r="F1" s="852"/>
      <c r="G1" s="852"/>
      <c r="H1" s="852"/>
      <c r="I1" s="852"/>
    </row>
    <row r="2" spans="1:11" s="15" customFormat="1" ht="18" x14ac:dyDescent="0.25">
      <c r="A2" s="852" t="s">
        <v>704</v>
      </c>
      <c r="B2" s="852"/>
      <c r="C2" s="852"/>
      <c r="D2" s="852"/>
      <c r="E2" s="852"/>
      <c r="F2" s="852"/>
      <c r="G2" s="852"/>
      <c r="H2" s="852"/>
      <c r="I2" s="852"/>
    </row>
    <row r="3" spans="1:11" s="15" customFormat="1" ht="15.75" x14ac:dyDescent="0.25">
      <c r="A3" s="851" t="s">
        <v>207</v>
      </c>
      <c r="B3" s="851"/>
      <c r="C3" s="851"/>
      <c r="D3" s="851"/>
      <c r="E3" s="851"/>
      <c r="F3" s="851"/>
      <c r="G3" s="851"/>
      <c r="H3" s="851"/>
      <c r="I3" s="851"/>
    </row>
    <row r="4" spans="1:11" s="15" customFormat="1" ht="15.75" x14ac:dyDescent="0.25">
      <c r="A4" s="853" t="s">
        <v>704</v>
      </c>
      <c r="B4" s="853"/>
      <c r="C4" s="853"/>
      <c r="D4" s="853"/>
      <c r="E4" s="853"/>
      <c r="F4" s="853"/>
      <c r="G4" s="853"/>
      <c r="H4" s="853"/>
      <c r="I4" s="853"/>
    </row>
    <row r="5" spans="1:11" s="9" customFormat="1" ht="15.75" x14ac:dyDescent="0.2">
      <c r="A5" s="82" t="s">
        <v>739</v>
      </c>
      <c r="B5" s="93"/>
      <c r="C5" s="93"/>
      <c r="D5" s="93"/>
      <c r="E5" s="93"/>
      <c r="F5" s="93"/>
      <c r="G5" s="93"/>
      <c r="H5" s="93"/>
      <c r="I5" s="94" t="s">
        <v>738</v>
      </c>
    </row>
    <row r="6" spans="1:11" ht="33.75" customHeight="1" x14ac:dyDescent="0.2">
      <c r="A6" s="42" t="s">
        <v>63</v>
      </c>
      <c r="B6" s="92">
        <v>2009</v>
      </c>
      <c r="C6" s="92">
        <v>2010</v>
      </c>
      <c r="D6" s="92">
        <v>2011</v>
      </c>
      <c r="E6" s="92">
        <v>2012</v>
      </c>
      <c r="F6" s="92">
        <v>2013</v>
      </c>
      <c r="G6" s="92">
        <v>2014</v>
      </c>
      <c r="H6" s="92">
        <v>2015</v>
      </c>
      <c r="I6" s="48" t="s">
        <v>245</v>
      </c>
    </row>
    <row r="7" spans="1:11" ht="35.1" customHeight="1" thickBot="1" x14ac:dyDescent="0.25">
      <c r="A7" s="41" t="s">
        <v>66</v>
      </c>
      <c r="B7" s="100">
        <v>12578</v>
      </c>
      <c r="C7" s="100">
        <v>12814</v>
      </c>
      <c r="D7" s="100">
        <v>1024</v>
      </c>
      <c r="E7" s="100">
        <v>9012</v>
      </c>
      <c r="F7" s="100">
        <v>1743</v>
      </c>
      <c r="G7" s="100">
        <v>0</v>
      </c>
      <c r="H7" s="517">
        <v>0</v>
      </c>
      <c r="I7" s="49" t="s">
        <v>153</v>
      </c>
    </row>
    <row r="8" spans="1:11" ht="35.1" customHeight="1" thickBot="1" x14ac:dyDescent="0.25">
      <c r="A8" s="43" t="s">
        <v>67</v>
      </c>
      <c r="B8" s="101">
        <v>130</v>
      </c>
      <c r="C8" s="101">
        <v>0</v>
      </c>
      <c r="D8" s="101">
        <v>3528</v>
      </c>
      <c r="E8" s="101">
        <v>0</v>
      </c>
      <c r="F8" s="101">
        <v>0</v>
      </c>
      <c r="G8" s="101">
        <v>0</v>
      </c>
      <c r="H8" s="518">
        <v>0</v>
      </c>
      <c r="I8" s="50" t="s">
        <v>154</v>
      </c>
    </row>
    <row r="9" spans="1:11" ht="35.1" customHeight="1" thickBot="1" x14ac:dyDescent="0.25">
      <c r="A9" s="291" t="s">
        <v>68</v>
      </c>
      <c r="B9" s="292">
        <v>13975</v>
      </c>
      <c r="C9" s="292">
        <v>1326</v>
      </c>
      <c r="D9" s="292">
        <v>0</v>
      </c>
      <c r="E9" s="292">
        <v>0</v>
      </c>
      <c r="F9" s="292">
        <v>0</v>
      </c>
      <c r="G9" s="292">
        <v>0</v>
      </c>
      <c r="H9" s="519">
        <v>0</v>
      </c>
      <c r="I9" s="293" t="s">
        <v>155</v>
      </c>
    </row>
    <row r="10" spans="1:11" ht="35.1" customHeight="1" x14ac:dyDescent="0.2">
      <c r="A10" s="379" t="s">
        <v>621</v>
      </c>
      <c r="B10" s="520">
        <v>0</v>
      </c>
      <c r="C10" s="520">
        <v>0</v>
      </c>
      <c r="D10" s="520">
        <v>0</v>
      </c>
      <c r="E10" s="520">
        <v>0</v>
      </c>
      <c r="F10" s="520">
        <v>0</v>
      </c>
      <c r="G10" s="520">
        <v>0</v>
      </c>
      <c r="H10" s="520">
        <v>22</v>
      </c>
      <c r="I10" s="522" t="s">
        <v>637</v>
      </c>
    </row>
    <row r="11" spans="1:11" s="298" customFormat="1" ht="23.25" customHeight="1" x14ac:dyDescent="0.2">
      <c r="A11" s="521" t="s">
        <v>3</v>
      </c>
      <c r="B11" s="692">
        <f>SUM(B7:B10)</f>
        <v>26683</v>
      </c>
      <c r="C11" s="692">
        <f t="shared" ref="C11:H11" si="0">SUM(C7:C10)</f>
        <v>14140</v>
      </c>
      <c r="D11" s="692">
        <f t="shared" si="0"/>
        <v>4552</v>
      </c>
      <c r="E11" s="692">
        <f t="shared" si="0"/>
        <v>9012</v>
      </c>
      <c r="F11" s="692">
        <f t="shared" si="0"/>
        <v>1743</v>
      </c>
      <c r="G11" s="692">
        <f t="shared" si="0"/>
        <v>0</v>
      </c>
      <c r="H11" s="692">
        <f t="shared" si="0"/>
        <v>22</v>
      </c>
      <c r="I11" s="693" t="s">
        <v>4</v>
      </c>
    </row>
    <row r="12" spans="1:11" s="39" customFormat="1" ht="15" x14ac:dyDescent="0.25">
      <c r="A12" s="702" t="s">
        <v>708</v>
      </c>
      <c r="B12" s="703"/>
      <c r="C12" s="703"/>
      <c r="D12" s="703"/>
      <c r="E12" s="703"/>
      <c r="F12" s="704"/>
      <c r="G12" s="680"/>
      <c r="H12" s="680"/>
      <c r="I12" s="705" t="s">
        <v>709</v>
      </c>
      <c r="J12" s="527"/>
      <c r="K12" s="527"/>
    </row>
    <row r="13" spans="1:11" s="298" customFormat="1" x14ac:dyDescent="0.2">
      <c r="A13" s="304" t="s">
        <v>446</v>
      </c>
      <c r="B13" s="358"/>
      <c r="C13" s="358"/>
      <c r="D13" s="358"/>
      <c r="E13" s="358"/>
      <c r="F13" s="358"/>
      <c r="G13" s="358"/>
      <c r="H13" s="358"/>
      <c r="I13" s="302" t="s">
        <v>447</v>
      </c>
    </row>
  </sheetData>
  <mergeCells count="4">
    <mergeCell ref="A3:I3"/>
    <mergeCell ref="A1:I1"/>
    <mergeCell ref="A4:I4"/>
    <mergeCell ref="A2:I2"/>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1"/>
  <sheetViews>
    <sheetView rightToLeft="1" view="pageBreakPreview" zoomScaleNormal="100" zoomScaleSheetLayoutView="100" workbookViewId="0">
      <selection activeCell="G11" sqref="G11"/>
    </sheetView>
  </sheetViews>
  <sheetFormatPr defaultRowHeight="12.75" x14ac:dyDescent="0.2"/>
  <cols>
    <col min="1" max="1" width="22.7109375" customWidth="1"/>
    <col min="2" max="7" width="12" customWidth="1"/>
    <col min="8" max="8" width="29.42578125" customWidth="1"/>
  </cols>
  <sheetData>
    <row r="1" spans="1:8" ht="18" x14ac:dyDescent="0.2">
      <c r="A1" s="854" t="s">
        <v>405</v>
      </c>
      <c r="B1" s="854"/>
      <c r="C1" s="854"/>
      <c r="D1" s="854"/>
      <c r="E1" s="854"/>
      <c r="F1" s="854"/>
      <c r="G1" s="854"/>
      <c r="H1" s="854"/>
    </row>
    <row r="2" spans="1:8" ht="18" x14ac:dyDescent="0.2">
      <c r="A2" s="854" t="s">
        <v>705</v>
      </c>
      <c r="B2" s="854"/>
      <c r="C2" s="854"/>
      <c r="D2" s="854"/>
      <c r="E2" s="854"/>
      <c r="F2" s="854"/>
      <c r="G2" s="854"/>
      <c r="H2" s="854"/>
    </row>
    <row r="3" spans="1:8" ht="15.75" x14ac:dyDescent="0.2">
      <c r="A3" s="855" t="s">
        <v>406</v>
      </c>
      <c r="B3" s="855"/>
      <c r="C3" s="855"/>
      <c r="D3" s="855"/>
      <c r="E3" s="855"/>
      <c r="F3" s="855"/>
      <c r="G3" s="855"/>
      <c r="H3" s="855"/>
    </row>
    <row r="4" spans="1:8" ht="15.75" x14ac:dyDescent="0.2">
      <c r="A4" s="856" t="s">
        <v>705</v>
      </c>
      <c r="B4" s="856"/>
      <c r="C4" s="856"/>
      <c r="D4" s="856"/>
      <c r="E4" s="856"/>
      <c r="F4" s="856"/>
      <c r="G4" s="856"/>
      <c r="H4" s="856"/>
    </row>
    <row r="5" spans="1:8" s="107" customFormat="1" ht="18" x14ac:dyDescent="0.2">
      <c r="A5" s="82" t="s">
        <v>741</v>
      </c>
      <c r="B5" s="93"/>
      <c r="C5" s="93"/>
      <c r="D5" s="93"/>
      <c r="E5" s="93"/>
      <c r="G5" s="357"/>
      <c r="H5" s="94" t="s">
        <v>740</v>
      </c>
    </row>
    <row r="6" spans="1:8" ht="42.6" customHeight="1" x14ac:dyDescent="0.2">
      <c r="A6" s="359" t="s">
        <v>407</v>
      </c>
      <c r="B6" s="362">
        <v>2010</v>
      </c>
      <c r="C6" s="362">
        <v>2011</v>
      </c>
      <c r="D6" s="362">
        <v>2012</v>
      </c>
      <c r="E6" s="362">
        <v>2013</v>
      </c>
      <c r="F6" s="362">
        <v>2014</v>
      </c>
      <c r="G6" s="362">
        <v>2015</v>
      </c>
      <c r="H6" s="360" t="s">
        <v>408</v>
      </c>
    </row>
    <row r="7" spans="1:8" ht="26.25" customHeight="1" thickBot="1" x14ac:dyDescent="0.25">
      <c r="A7" s="364" t="s">
        <v>409</v>
      </c>
      <c r="B7" s="694">
        <v>12</v>
      </c>
      <c r="C7" s="694">
        <v>21</v>
      </c>
      <c r="D7" s="694">
        <v>6</v>
      </c>
      <c r="E7" s="694">
        <v>32</v>
      </c>
      <c r="F7" s="694">
        <v>46</v>
      </c>
      <c r="G7" s="694">
        <v>38</v>
      </c>
      <c r="H7" s="367" t="s">
        <v>410</v>
      </c>
    </row>
    <row r="8" spans="1:8" ht="26.25" customHeight="1" thickBot="1" x14ac:dyDescent="0.25">
      <c r="A8" s="365" t="s">
        <v>411</v>
      </c>
      <c r="B8" s="695">
        <v>3</v>
      </c>
      <c r="C8" s="695">
        <v>4</v>
      </c>
      <c r="D8" s="695">
        <v>3</v>
      </c>
      <c r="E8" s="695">
        <v>2</v>
      </c>
      <c r="F8" s="695">
        <v>18</v>
      </c>
      <c r="G8" s="695">
        <v>11</v>
      </c>
      <c r="H8" s="368" t="s">
        <v>412</v>
      </c>
    </row>
    <row r="9" spans="1:8" ht="29.25" customHeight="1" thickBot="1" x14ac:dyDescent="0.25">
      <c r="A9" s="366" t="s">
        <v>413</v>
      </c>
      <c r="B9" s="696">
        <v>11</v>
      </c>
      <c r="C9" s="696">
        <v>11</v>
      </c>
      <c r="D9" s="696">
        <v>0</v>
      </c>
      <c r="E9" s="696">
        <v>16</v>
      </c>
      <c r="F9" s="696">
        <v>22</v>
      </c>
      <c r="G9" s="696">
        <v>26</v>
      </c>
      <c r="H9" s="369" t="s">
        <v>414</v>
      </c>
    </row>
    <row r="10" spans="1:8" ht="26.25" customHeight="1" thickBot="1" x14ac:dyDescent="0.25">
      <c r="A10" s="365" t="s">
        <v>415</v>
      </c>
      <c r="B10" s="695">
        <v>5</v>
      </c>
      <c r="C10" s="695">
        <v>3</v>
      </c>
      <c r="D10" s="695">
        <v>5</v>
      </c>
      <c r="E10" s="695">
        <v>4</v>
      </c>
      <c r="F10" s="695">
        <v>19</v>
      </c>
      <c r="G10" s="695">
        <v>201</v>
      </c>
      <c r="H10" s="368" t="s">
        <v>416</v>
      </c>
    </row>
    <row r="11" spans="1:8" ht="26.25" customHeight="1" thickBot="1" x14ac:dyDescent="0.25">
      <c r="A11" s="366" t="s">
        <v>417</v>
      </c>
      <c r="B11" s="696">
        <v>4</v>
      </c>
      <c r="C11" s="696">
        <v>5</v>
      </c>
      <c r="D11" s="696">
        <v>3</v>
      </c>
      <c r="E11" s="696">
        <v>8</v>
      </c>
      <c r="F11" s="696">
        <v>11</v>
      </c>
      <c r="G11" s="696">
        <v>85</v>
      </c>
      <c r="H11" s="369" t="s">
        <v>418</v>
      </c>
    </row>
    <row r="12" spans="1:8" ht="26.25" customHeight="1" thickBot="1" x14ac:dyDescent="0.25">
      <c r="A12" s="365" t="s">
        <v>419</v>
      </c>
      <c r="B12" s="695">
        <v>4</v>
      </c>
      <c r="C12" s="695">
        <v>2</v>
      </c>
      <c r="D12" s="695">
        <v>8</v>
      </c>
      <c r="E12" s="695">
        <v>3</v>
      </c>
      <c r="F12" s="695">
        <v>5</v>
      </c>
      <c r="G12" s="695">
        <v>2</v>
      </c>
      <c r="H12" s="368" t="s">
        <v>420</v>
      </c>
    </row>
    <row r="13" spans="1:8" ht="29.25" customHeight="1" thickBot="1" x14ac:dyDescent="0.25">
      <c r="A13" s="366" t="s">
        <v>421</v>
      </c>
      <c r="B13" s="696">
        <v>14</v>
      </c>
      <c r="C13" s="696">
        <v>6</v>
      </c>
      <c r="D13" s="696">
        <v>2</v>
      </c>
      <c r="E13" s="696">
        <v>16</v>
      </c>
      <c r="F13" s="696">
        <v>19</v>
      </c>
      <c r="G13" s="696">
        <v>18</v>
      </c>
      <c r="H13" s="369" t="s">
        <v>422</v>
      </c>
    </row>
    <row r="14" spans="1:8" ht="26.25" customHeight="1" thickBot="1" x14ac:dyDescent="0.25">
      <c r="A14" s="365" t="s">
        <v>423</v>
      </c>
      <c r="B14" s="695">
        <v>5</v>
      </c>
      <c r="C14" s="695">
        <v>12</v>
      </c>
      <c r="D14" s="695">
        <v>1</v>
      </c>
      <c r="E14" s="695">
        <v>4</v>
      </c>
      <c r="F14" s="695">
        <v>9</v>
      </c>
      <c r="G14" s="695">
        <v>5</v>
      </c>
      <c r="H14" s="368" t="s">
        <v>424</v>
      </c>
    </row>
    <row r="15" spans="1:8" ht="26.25" customHeight="1" thickBot="1" x14ac:dyDescent="0.25">
      <c r="A15" s="366" t="s">
        <v>425</v>
      </c>
      <c r="B15" s="696">
        <v>0</v>
      </c>
      <c r="C15" s="696">
        <v>0</v>
      </c>
      <c r="D15" s="696">
        <v>0</v>
      </c>
      <c r="E15" s="696">
        <v>0</v>
      </c>
      <c r="F15" s="696">
        <v>0</v>
      </c>
      <c r="G15" s="696">
        <v>0</v>
      </c>
      <c r="H15" s="369" t="s">
        <v>426</v>
      </c>
    </row>
    <row r="16" spans="1:8" s="1" customFormat="1" ht="26.25" customHeight="1" x14ac:dyDescent="0.2">
      <c r="A16" s="405" t="s">
        <v>494</v>
      </c>
      <c r="B16" s="697">
        <v>0</v>
      </c>
      <c r="C16" s="697">
        <v>190</v>
      </c>
      <c r="D16" s="697">
        <v>34</v>
      </c>
      <c r="E16" s="697">
        <v>245</v>
      </c>
      <c r="F16" s="697">
        <v>401</v>
      </c>
      <c r="G16" s="697">
        <v>75</v>
      </c>
      <c r="H16" s="406" t="s">
        <v>307</v>
      </c>
    </row>
    <row r="17" spans="1:11" ht="23.25" customHeight="1" x14ac:dyDescent="0.2">
      <c r="A17" s="361" t="s">
        <v>3</v>
      </c>
      <c r="B17" s="363">
        <f>SUM(B7:B16)</f>
        <v>58</v>
      </c>
      <c r="C17" s="363">
        <f t="shared" ref="C17:G17" si="0">SUM(C7:C16)</f>
        <v>254</v>
      </c>
      <c r="D17" s="363">
        <f t="shared" si="0"/>
        <v>62</v>
      </c>
      <c r="E17" s="363">
        <f t="shared" si="0"/>
        <v>330</v>
      </c>
      <c r="F17" s="363">
        <f t="shared" si="0"/>
        <v>550</v>
      </c>
      <c r="G17" s="363">
        <f t="shared" si="0"/>
        <v>461</v>
      </c>
      <c r="H17" s="401" t="s">
        <v>4</v>
      </c>
    </row>
    <row r="18" spans="1:11" s="39" customFormat="1" ht="15" x14ac:dyDescent="0.25">
      <c r="A18" s="702" t="s">
        <v>708</v>
      </c>
      <c r="B18" s="703"/>
      <c r="C18" s="703"/>
      <c r="D18" s="703"/>
      <c r="E18" s="703"/>
      <c r="F18" s="704"/>
      <c r="G18" s="680"/>
      <c r="H18" s="705" t="s">
        <v>709</v>
      </c>
      <c r="J18" s="527"/>
      <c r="K18" s="527"/>
    </row>
    <row r="19" spans="1:11" s="107" customFormat="1" x14ac:dyDescent="0.2">
      <c r="A19" s="304" t="s">
        <v>595</v>
      </c>
      <c r="B19" s="358"/>
      <c r="C19" s="358"/>
      <c r="D19" s="358"/>
      <c r="E19" s="358"/>
      <c r="H19" s="302" t="s">
        <v>597</v>
      </c>
    </row>
    <row r="21" spans="1:11" ht="15" x14ac:dyDescent="0.25">
      <c r="A21" s="290"/>
      <c r="B21" s="290"/>
      <c r="C21" s="290"/>
      <c r="D21" s="290"/>
      <c r="E21" s="290"/>
      <c r="F21" s="290"/>
      <c r="G21" s="290"/>
      <c r="H21" s="290"/>
    </row>
  </sheetData>
  <mergeCells count="4">
    <mergeCell ref="A1:H1"/>
    <mergeCell ref="A2:H2"/>
    <mergeCell ref="A3:H3"/>
    <mergeCell ref="A4:H4"/>
  </mergeCells>
  <printOptions horizontalCentered="1" verticalCentered="1"/>
  <pageMargins left="0" right="0" top="0" bottom="0" header="0" footer="0"/>
  <pageSetup paperSize="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FF0000"/>
  </sheetPr>
  <dimension ref="A1:R26"/>
  <sheetViews>
    <sheetView rightToLeft="1" view="pageBreakPreview" topLeftCell="A13" zoomScaleNormal="100" zoomScaleSheetLayoutView="100" workbookViewId="0">
      <selection activeCell="A24" sqref="A24:L24"/>
    </sheetView>
  </sheetViews>
  <sheetFormatPr defaultColWidth="8.85546875" defaultRowHeight="12.75" x14ac:dyDescent="0.2"/>
  <cols>
    <col min="1" max="1" width="12.140625" style="204" customWidth="1"/>
    <col min="2" max="3" width="12.7109375" style="204" customWidth="1"/>
    <col min="4" max="10" width="12.140625" style="204" customWidth="1"/>
    <col min="11" max="11" width="13.28515625" style="8" customWidth="1"/>
    <col min="12" max="12" width="7" style="204" customWidth="1"/>
    <col min="13" max="16" width="8.85546875" style="204"/>
    <col min="17" max="17" width="8.85546875" style="204" customWidth="1"/>
    <col min="18" max="18" width="14.42578125" style="204" customWidth="1"/>
    <col min="19" max="19" width="6" style="204" customWidth="1"/>
    <col min="20" max="16384" width="8.85546875" style="204"/>
  </cols>
  <sheetData>
    <row r="1" spans="1:18" s="202" customFormat="1" ht="18" x14ac:dyDescent="0.2">
      <c r="A1" s="857" t="s">
        <v>384</v>
      </c>
      <c r="B1" s="857"/>
      <c r="C1" s="857"/>
      <c r="D1" s="857"/>
      <c r="E1" s="857"/>
      <c r="F1" s="857"/>
      <c r="G1" s="857"/>
      <c r="H1" s="857"/>
      <c r="I1" s="857"/>
      <c r="J1" s="857"/>
      <c r="K1" s="857"/>
      <c r="L1" s="857"/>
      <c r="R1" s="203"/>
    </row>
    <row r="2" spans="1:18" s="202" customFormat="1" ht="18" x14ac:dyDescent="0.2">
      <c r="A2" s="857">
        <v>2015</v>
      </c>
      <c r="B2" s="857"/>
      <c r="C2" s="857"/>
      <c r="D2" s="857"/>
      <c r="E2" s="857"/>
      <c r="F2" s="857"/>
      <c r="G2" s="857"/>
      <c r="H2" s="857"/>
      <c r="I2" s="857"/>
      <c r="J2" s="857"/>
      <c r="K2" s="857"/>
      <c r="L2" s="857"/>
      <c r="R2" s="203"/>
    </row>
    <row r="3" spans="1:18" s="202" customFormat="1" ht="18.75" x14ac:dyDescent="0.2">
      <c r="A3" s="858" t="s">
        <v>502</v>
      </c>
      <c r="B3" s="858"/>
      <c r="C3" s="858"/>
      <c r="D3" s="858"/>
      <c r="E3" s="858"/>
      <c r="F3" s="858"/>
      <c r="G3" s="858"/>
      <c r="H3" s="858"/>
      <c r="I3" s="858"/>
      <c r="J3" s="858"/>
      <c r="K3" s="858"/>
      <c r="L3" s="858"/>
    </row>
    <row r="4" spans="1:18" s="202" customFormat="1" ht="15.75" x14ac:dyDescent="0.2">
      <c r="A4" s="858">
        <v>2015</v>
      </c>
      <c r="B4" s="858"/>
      <c r="C4" s="858"/>
      <c r="D4" s="858"/>
      <c r="E4" s="858"/>
      <c r="F4" s="858"/>
      <c r="G4" s="858"/>
      <c r="H4" s="858"/>
      <c r="I4" s="858"/>
      <c r="J4" s="858"/>
      <c r="K4" s="858"/>
      <c r="L4" s="858"/>
    </row>
    <row r="5" spans="1:18" s="308" customFormat="1" ht="15.75" customHeight="1" x14ac:dyDescent="0.2">
      <c r="A5" s="523" t="s">
        <v>742</v>
      </c>
      <c r="B5" s="524"/>
      <c r="C5" s="524"/>
      <c r="D5" s="524"/>
      <c r="E5" s="524"/>
      <c r="H5" s="524"/>
      <c r="K5" s="304"/>
      <c r="L5" s="525" t="s">
        <v>726</v>
      </c>
    </row>
    <row r="6" spans="1:18" ht="33.75" customHeight="1" thickBot="1" x14ac:dyDescent="0.3">
      <c r="A6" s="867" t="s">
        <v>383</v>
      </c>
      <c r="B6" s="868"/>
      <c r="C6" s="205" t="s">
        <v>26</v>
      </c>
      <c r="D6" s="206" t="s">
        <v>354</v>
      </c>
      <c r="E6" s="206" t="s">
        <v>356</v>
      </c>
      <c r="F6" s="206" t="s">
        <v>355</v>
      </c>
      <c r="G6" s="206" t="s">
        <v>27</v>
      </c>
      <c r="H6" s="206" t="s">
        <v>357</v>
      </c>
      <c r="I6" s="206" t="s">
        <v>359</v>
      </c>
      <c r="J6" s="206" t="s">
        <v>360</v>
      </c>
      <c r="K6" s="863" t="s">
        <v>230</v>
      </c>
      <c r="L6" s="864"/>
    </row>
    <row r="7" spans="1:18" ht="41.25" customHeight="1" x14ac:dyDescent="0.2">
      <c r="A7" s="869"/>
      <c r="B7" s="870"/>
      <c r="C7" s="207" t="s">
        <v>231</v>
      </c>
      <c r="D7" s="208" t="s">
        <v>289</v>
      </c>
      <c r="E7" s="208" t="s">
        <v>288</v>
      </c>
      <c r="F7" s="208" t="s">
        <v>287</v>
      </c>
      <c r="G7" s="208" t="s">
        <v>28</v>
      </c>
      <c r="H7" s="208" t="s">
        <v>286</v>
      </c>
      <c r="I7" s="208" t="s">
        <v>358</v>
      </c>
      <c r="J7" s="208" t="s">
        <v>285</v>
      </c>
      <c r="K7" s="865"/>
      <c r="L7" s="866"/>
    </row>
    <row r="8" spans="1:18" ht="20.25" customHeight="1" thickBot="1" x14ac:dyDescent="0.25">
      <c r="A8" s="878" t="s">
        <v>240</v>
      </c>
      <c r="B8" s="879"/>
      <c r="C8" s="209">
        <f>SUM(C9:C15)</f>
        <v>1152</v>
      </c>
      <c r="D8" s="209">
        <f t="shared" ref="D8:J8" si="0">SUM(D9:D15)</f>
        <v>2</v>
      </c>
      <c r="E8" s="209">
        <f t="shared" si="0"/>
        <v>0</v>
      </c>
      <c r="F8" s="209">
        <f t="shared" si="0"/>
        <v>0</v>
      </c>
      <c r="G8" s="209">
        <f t="shared" si="0"/>
        <v>9</v>
      </c>
      <c r="H8" s="209">
        <f t="shared" si="0"/>
        <v>171</v>
      </c>
      <c r="I8" s="209">
        <f t="shared" si="0"/>
        <v>0</v>
      </c>
      <c r="J8" s="209">
        <f t="shared" si="0"/>
        <v>970</v>
      </c>
      <c r="K8" s="876" t="s">
        <v>232</v>
      </c>
      <c r="L8" s="877"/>
    </row>
    <row r="9" spans="1:18" ht="20.25" customHeight="1" thickBot="1" x14ac:dyDescent="0.25">
      <c r="A9" s="871"/>
      <c r="B9" s="210" t="s">
        <v>234</v>
      </c>
      <c r="C9" s="211">
        <v>422</v>
      </c>
      <c r="D9" s="212">
        <v>0</v>
      </c>
      <c r="E9" s="212">
        <v>0</v>
      </c>
      <c r="F9" s="213" t="s">
        <v>659</v>
      </c>
      <c r="G9" s="213">
        <v>3</v>
      </c>
      <c r="H9" s="213" t="s">
        <v>659</v>
      </c>
      <c r="I9" s="213" t="s">
        <v>659</v>
      </c>
      <c r="J9" s="213">
        <v>419</v>
      </c>
      <c r="K9" s="214" t="s">
        <v>233</v>
      </c>
      <c r="L9" s="874"/>
    </row>
    <row r="10" spans="1:18" ht="20.25" customHeight="1" thickBot="1" x14ac:dyDescent="0.25">
      <c r="A10" s="872"/>
      <c r="B10" s="215" t="s">
        <v>42</v>
      </c>
      <c r="C10" s="215">
        <v>142</v>
      </c>
      <c r="D10" s="216">
        <v>0</v>
      </c>
      <c r="E10" s="216">
        <v>0</v>
      </c>
      <c r="F10" s="217" t="s">
        <v>659</v>
      </c>
      <c r="G10" s="217" t="s">
        <v>659</v>
      </c>
      <c r="H10" s="217" t="s">
        <v>659</v>
      </c>
      <c r="I10" s="217" t="s">
        <v>659</v>
      </c>
      <c r="J10" s="217">
        <v>142</v>
      </c>
      <c r="K10" s="218" t="s">
        <v>29</v>
      </c>
      <c r="L10" s="875"/>
    </row>
    <row r="11" spans="1:18" ht="20.25" customHeight="1" thickBot="1" x14ac:dyDescent="0.25">
      <c r="A11" s="872"/>
      <c r="B11" s="210" t="s">
        <v>236</v>
      </c>
      <c r="C11" s="210">
        <v>8</v>
      </c>
      <c r="D11" s="219">
        <v>0</v>
      </c>
      <c r="E11" s="219">
        <v>0</v>
      </c>
      <c r="F11" s="220" t="s">
        <v>659</v>
      </c>
      <c r="G11" s="219">
        <v>1</v>
      </c>
      <c r="H11" s="219">
        <v>1</v>
      </c>
      <c r="I11" s="220" t="s">
        <v>659</v>
      </c>
      <c r="J11" s="220">
        <v>6</v>
      </c>
      <c r="K11" s="214" t="s">
        <v>235</v>
      </c>
      <c r="L11" s="875"/>
    </row>
    <row r="12" spans="1:18" ht="20.25" customHeight="1" thickBot="1" x14ac:dyDescent="0.25">
      <c r="A12" s="872"/>
      <c r="B12" s="215" t="s">
        <v>175</v>
      </c>
      <c r="C12" s="215">
        <v>1</v>
      </c>
      <c r="D12" s="216">
        <v>0</v>
      </c>
      <c r="E12" s="216">
        <v>0</v>
      </c>
      <c r="F12" s="217" t="s">
        <v>659</v>
      </c>
      <c r="G12" s="217" t="s">
        <v>659</v>
      </c>
      <c r="H12" s="217" t="s">
        <v>659</v>
      </c>
      <c r="I12" s="217" t="s">
        <v>659</v>
      </c>
      <c r="J12" s="217">
        <v>1</v>
      </c>
      <c r="K12" s="218" t="s">
        <v>182</v>
      </c>
      <c r="L12" s="875"/>
    </row>
    <row r="13" spans="1:18" ht="20.25" customHeight="1" thickBot="1" x14ac:dyDescent="0.25">
      <c r="A13" s="872"/>
      <c r="B13" s="210" t="s">
        <v>177</v>
      </c>
      <c r="C13" s="210">
        <v>29</v>
      </c>
      <c r="D13" s="219">
        <v>0</v>
      </c>
      <c r="E13" s="219">
        <v>0</v>
      </c>
      <c r="F13" s="220" t="s">
        <v>659</v>
      </c>
      <c r="G13" s="220" t="s">
        <v>659</v>
      </c>
      <c r="H13" s="220" t="s">
        <v>659</v>
      </c>
      <c r="I13" s="220" t="s">
        <v>659</v>
      </c>
      <c r="J13" s="220">
        <v>29</v>
      </c>
      <c r="K13" s="214" t="s">
        <v>183</v>
      </c>
      <c r="L13" s="875"/>
    </row>
    <row r="14" spans="1:18" ht="20.25" customHeight="1" thickBot="1" x14ac:dyDescent="0.25">
      <c r="A14" s="872"/>
      <c r="B14" s="215" t="s">
        <v>178</v>
      </c>
      <c r="C14" s="215">
        <v>322</v>
      </c>
      <c r="D14" s="216">
        <v>2</v>
      </c>
      <c r="E14" s="216">
        <v>0</v>
      </c>
      <c r="F14" s="217" t="s">
        <v>659</v>
      </c>
      <c r="G14" s="216">
        <v>5</v>
      </c>
      <c r="H14" s="216">
        <v>0</v>
      </c>
      <c r="I14" s="216">
        <v>0</v>
      </c>
      <c r="J14" s="216">
        <v>315</v>
      </c>
      <c r="K14" s="218" t="s">
        <v>184</v>
      </c>
      <c r="L14" s="875"/>
    </row>
    <row r="15" spans="1:18" ht="20.25" customHeight="1" x14ac:dyDescent="0.2">
      <c r="A15" s="873"/>
      <c r="B15" s="221" t="s">
        <v>176</v>
      </c>
      <c r="C15" s="221">
        <v>228</v>
      </c>
      <c r="D15" s="222">
        <v>0</v>
      </c>
      <c r="E15" s="222">
        <v>0</v>
      </c>
      <c r="F15" s="223" t="s">
        <v>659</v>
      </c>
      <c r="G15" s="223" t="s">
        <v>659</v>
      </c>
      <c r="H15" s="223">
        <v>170</v>
      </c>
      <c r="I15" s="223" t="s">
        <v>659</v>
      </c>
      <c r="J15" s="223">
        <v>58</v>
      </c>
      <c r="K15" s="224" t="s">
        <v>237</v>
      </c>
      <c r="L15" s="875"/>
    </row>
    <row r="16" spans="1:18" ht="20.25" customHeight="1" thickBot="1" x14ac:dyDescent="0.25">
      <c r="A16" s="859" t="s">
        <v>241</v>
      </c>
      <c r="B16" s="860"/>
      <c r="C16" s="209">
        <f>SUM(C17:C22)</f>
        <v>888</v>
      </c>
      <c r="D16" s="209">
        <f t="shared" ref="D16:J16" si="1">SUM(D17:D22)</f>
        <v>0</v>
      </c>
      <c r="E16" s="209">
        <f t="shared" si="1"/>
        <v>0</v>
      </c>
      <c r="F16" s="209">
        <f t="shared" si="1"/>
        <v>0</v>
      </c>
      <c r="G16" s="209">
        <f t="shared" si="1"/>
        <v>6</v>
      </c>
      <c r="H16" s="209">
        <f t="shared" si="1"/>
        <v>22</v>
      </c>
      <c r="I16" s="209">
        <f t="shared" si="1"/>
        <v>7</v>
      </c>
      <c r="J16" s="209">
        <f t="shared" si="1"/>
        <v>853</v>
      </c>
      <c r="K16" s="861" t="s">
        <v>210</v>
      </c>
      <c r="L16" s="862"/>
    </row>
    <row r="17" spans="1:12" ht="20.25" customHeight="1" thickBot="1" x14ac:dyDescent="0.25">
      <c r="A17" s="871"/>
      <c r="B17" s="210" t="s">
        <v>234</v>
      </c>
      <c r="C17" s="211">
        <v>402</v>
      </c>
      <c r="D17" s="212">
        <v>0</v>
      </c>
      <c r="E17" s="212">
        <v>0</v>
      </c>
      <c r="F17" s="212">
        <v>0</v>
      </c>
      <c r="G17" s="212">
        <v>0</v>
      </c>
      <c r="H17" s="212">
        <v>0</v>
      </c>
      <c r="I17" s="212">
        <v>0</v>
      </c>
      <c r="J17" s="212">
        <v>402</v>
      </c>
      <c r="K17" s="214" t="s">
        <v>233</v>
      </c>
      <c r="L17" s="874"/>
    </row>
    <row r="18" spans="1:12" ht="20.25" customHeight="1" thickBot="1" x14ac:dyDescent="0.25">
      <c r="A18" s="880"/>
      <c r="B18" s="215" t="s">
        <v>185</v>
      </c>
      <c r="C18" s="215">
        <v>57</v>
      </c>
      <c r="D18" s="216">
        <v>0</v>
      </c>
      <c r="E18" s="216">
        <v>0</v>
      </c>
      <c r="F18" s="216">
        <v>0</v>
      </c>
      <c r="G18" s="216">
        <v>1</v>
      </c>
      <c r="H18" s="216">
        <v>2</v>
      </c>
      <c r="I18" s="216">
        <v>7</v>
      </c>
      <c r="J18" s="216">
        <v>47</v>
      </c>
      <c r="K18" s="218" t="s">
        <v>238</v>
      </c>
      <c r="L18" s="875"/>
    </row>
    <row r="19" spans="1:12" ht="20.25" customHeight="1" thickBot="1" x14ac:dyDescent="0.25">
      <c r="A19" s="880"/>
      <c r="B19" s="210" t="s">
        <v>236</v>
      </c>
      <c r="C19" s="210">
        <v>15</v>
      </c>
      <c r="D19" s="219">
        <v>0</v>
      </c>
      <c r="E19" s="220" t="s">
        <v>659</v>
      </c>
      <c r="F19" s="219">
        <v>0</v>
      </c>
      <c r="G19" s="219">
        <v>4</v>
      </c>
      <c r="H19" s="219">
        <v>11</v>
      </c>
      <c r="I19" s="219">
        <v>0</v>
      </c>
      <c r="J19" s="219">
        <v>0</v>
      </c>
      <c r="K19" s="214" t="s">
        <v>235</v>
      </c>
      <c r="L19" s="875"/>
    </row>
    <row r="20" spans="1:12" ht="19.5" customHeight="1" thickBot="1" x14ac:dyDescent="0.25">
      <c r="A20" s="880"/>
      <c r="B20" s="215" t="s">
        <v>176</v>
      </c>
      <c r="C20" s="215">
        <v>379</v>
      </c>
      <c r="D20" s="216">
        <v>0</v>
      </c>
      <c r="E20" s="217" t="s">
        <v>659</v>
      </c>
      <c r="F20" s="216">
        <v>0</v>
      </c>
      <c r="G20" s="216">
        <v>0</v>
      </c>
      <c r="H20" s="216">
        <v>0</v>
      </c>
      <c r="I20" s="216">
        <v>0</v>
      </c>
      <c r="J20" s="216">
        <v>379</v>
      </c>
      <c r="K20" s="218" t="s">
        <v>237</v>
      </c>
      <c r="L20" s="875"/>
    </row>
    <row r="21" spans="1:12" ht="20.25" customHeight="1" thickBot="1" x14ac:dyDescent="0.25">
      <c r="A21" s="880"/>
      <c r="B21" s="215" t="s">
        <v>178</v>
      </c>
      <c r="C21" s="215">
        <v>15</v>
      </c>
      <c r="D21" s="216">
        <v>0</v>
      </c>
      <c r="E21" s="216">
        <v>0</v>
      </c>
      <c r="F21" s="217" t="s">
        <v>659</v>
      </c>
      <c r="G21" s="216">
        <v>1</v>
      </c>
      <c r="H21" s="216">
        <v>9</v>
      </c>
      <c r="I21" s="216">
        <v>0</v>
      </c>
      <c r="J21" s="216">
        <v>5</v>
      </c>
      <c r="K21" s="218" t="s">
        <v>184</v>
      </c>
      <c r="L21" s="875"/>
    </row>
    <row r="22" spans="1:12" ht="19.5" customHeight="1" x14ac:dyDescent="0.2">
      <c r="A22" s="881"/>
      <c r="B22" s="225" t="s">
        <v>177</v>
      </c>
      <c r="C22" s="225">
        <v>20</v>
      </c>
      <c r="D22" s="226">
        <v>0</v>
      </c>
      <c r="E22" s="227" t="s">
        <v>659</v>
      </c>
      <c r="F22" s="226">
        <v>0</v>
      </c>
      <c r="G22" s="226">
        <v>0</v>
      </c>
      <c r="H22" s="226">
        <v>0</v>
      </c>
      <c r="I22" s="227" t="s">
        <v>659</v>
      </c>
      <c r="J22" s="227">
        <v>20</v>
      </c>
      <c r="K22" s="228" t="s">
        <v>183</v>
      </c>
      <c r="L22" s="882"/>
    </row>
    <row r="23" spans="1:12" ht="25.5" customHeight="1" x14ac:dyDescent="0.2">
      <c r="A23" s="883" t="s">
        <v>246</v>
      </c>
      <c r="B23" s="884"/>
      <c r="C23" s="229">
        <f>C8+C16</f>
        <v>2040</v>
      </c>
      <c r="D23" s="229">
        <f t="shared" ref="D23:J23" si="2">D8+D16</f>
        <v>2</v>
      </c>
      <c r="E23" s="229">
        <f t="shared" si="2"/>
        <v>0</v>
      </c>
      <c r="F23" s="229">
        <f t="shared" si="2"/>
        <v>0</v>
      </c>
      <c r="G23" s="229">
        <f t="shared" si="2"/>
        <v>15</v>
      </c>
      <c r="H23" s="229">
        <f t="shared" si="2"/>
        <v>193</v>
      </c>
      <c r="I23" s="229">
        <f t="shared" si="2"/>
        <v>7</v>
      </c>
      <c r="J23" s="229">
        <f t="shared" si="2"/>
        <v>1823</v>
      </c>
      <c r="K23" s="885" t="s">
        <v>284</v>
      </c>
      <c r="L23" s="886"/>
    </row>
    <row r="24" spans="1:12" s="39" customFormat="1" ht="15" x14ac:dyDescent="0.25">
      <c r="A24" s="702" t="s">
        <v>708</v>
      </c>
      <c r="B24" s="703"/>
      <c r="C24" s="703"/>
      <c r="D24" s="703"/>
      <c r="E24" s="703"/>
      <c r="F24" s="704"/>
      <c r="G24" s="680"/>
      <c r="J24" s="527"/>
      <c r="K24" s="527"/>
      <c r="L24" s="705" t="s">
        <v>709</v>
      </c>
    </row>
    <row r="25" spans="1:12" s="308" customFormat="1" ht="14.25" x14ac:dyDescent="0.2">
      <c r="A25" s="307" t="s">
        <v>601</v>
      </c>
      <c r="K25" s="304"/>
      <c r="L25" s="309" t="s">
        <v>602</v>
      </c>
    </row>
    <row r="26" spans="1:12" s="308" customFormat="1" x14ac:dyDescent="0.2">
      <c r="A26" s="304" t="s">
        <v>595</v>
      </c>
      <c r="B26" s="304"/>
      <c r="C26" s="304"/>
      <c r="D26" s="304"/>
      <c r="E26" s="304"/>
      <c r="F26" s="304"/>
      <c r="K26" s="304"/>
      <c r="L26" s="302" t="s">
        <v>597</v>
      </c>
    </row>
  </sheetData>
  <mergeCells count="16">
    <mergeCell ref="A17:A22"/>
    <mergeCell ref="L17:L22"/>
    <mergeCell ref="A23:B23"/>
    <mergeCell ref="K23:L23"/>
    <mergeCell ref="A2:L2"/>
    <mergeCell ref="A1:L1"/>
    <mergeCell ref="A3:L3"/>
    <mergeCell ref="A4:L4"/>
    <mergeCell ref="A16:B16"/>
    <mergeCell ref="K16:L16"/>
    <mergeCell ref="K6:L7"/>
    <mergeCell ref="A6:B7"/>
    <mergeCell ref="A9:A15"/>
    <mergeCell ref="L9:L15"/>
    <mergeCell ref="K8:L8"/>
    <mergeCell ref="A8:B8"/>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W42"/>
  <sheetViews>
    <sheetView rightToLeft="1" view="pageBreakPreview" zoomScaleNormal="100" zoomScaleSheetLayoutView="100" workbookViewId="0">
      <selection activeCell="A3" sqref="A3:T3"/>
    </sheetView>
  </sheetViews>
  <sheetFormatPr defaultColWidth="8.85546875" defaultRowHeight="12.75" x14ac:dyDescent="0.2"/>
  <cols>
    <col min="1" max="1" width="18" style="2" customWidth="1"/>
    <col min="2" max="2" width="5" style="2" customWidth="1"/>
    <col min="3" max="3" width="6.7109375" style="2" customWidth="1"/>
    <col min="4" max="4" width="6.140625" style="2" customWidth="1"/>
    <col min="5" max="5" width="5" style="2" customWidth="1"/>
    <col min="6" max="6" width="6.7109375" style="2" customWidth="1"/>
    <col min="7" max="7" width="6.140625" style="2" customWidth="1"/>
    <col min="8" max="8" width="5" style="2" customWidth="1"/>
    <col min="9" max="9" width="6.7109375" style="2" customWidth="1"/>
    <col min="10" max="10" width="6.140625" style="2" customWidth="1"/>
    <col min="11" max="11" width="5" style="2" customWidth="1"/>
    <col min="12" max="12" width="6.7109375" style="2" customWidth="1"/>
    <col min="13" max="13" width="6.140625" style="2" customWidth="1"/>
    <col min="14" max="14" width="5" style="2" customWidth="1"/>
    <col min="15" max="15" width="6.7109375" style="2" customWidth="1"/>
    <col min="16" max="16" width="6.140625" style="2" customWidth="1"/>
    <col min="17" max="17" width="5" style="2" customWidth="1"/>
    <col min="18" max="18" width="6.7109375" style="2" customWidth="1"/>
    <col min="19" max="19" width="6.140625" style="2" customWidth="1"/>
    <col min="20" max="20" width="19.7109375" style="2" customWidth="1"/>
    <col min="21" max="21" width="8.85546875" style="2" hidden="1" customWidth="1"/>
    <col min="22" max="16384" width="8.85546875" style="2"/>
  </cols>
  <sheetData>
    <row r="1" spans="1:23" s="22" customFormat="1" ht="18" x14ac:dyDescent="0.2">
      <c r="A1" s="889" t="s">
        <v>47</v>
      </c>
      <c r="B1" s="889"/>
      <c r="C1" s="889"/>
      <c r="D1" s="889"/>
      <c r="E1" s="889"/>
      <c r="F1" s="889"/>
      <c r="G1" s="889"/>
      <c r="H1" s="889"/>
      <c r="I1" s="889"/>
      <c r="J1" s="889"/>
      <c r="K1" s="889"/>
      <c r="L1" s="889"/>
      <c r="M1" s="889"/>
      <c r="N1" s="889"/>
      <c r="O1" s="889"/>
      <c r="P1" s="889"/>
      <c r="Q1" s="889"/>
      <c r="R1" s="889"/>
      <c r="S1" s="889"/>
      <c r="T1" s="889"/>
      <c r="U1" s="21"/>
      <c r="V1" s="21"/>
      <c r="W1" s="21"/>
    </row>
    <row r="2" spans="1:23" s="22" customFormat="1" ht="18" x14ac:dyDescent="0.2">
      <c r="A2" s="889" t="s">
        <v>649</v>
      </c>
      <c r="B2" s="889"/>
      <c r="C2" s="889"/>
      <c r="D2" s="889"/>
      <c r="E2" s="889"/>
      <c r="F2" s="889"/>
      <c r="G2" s="889"/>
      <c r="H2" s="889"/>
      <c r="I2" s="889"/>
      <c r="J2" s="889"/>
      <c r="K2" s="889"/>
      <c r="L2" s="889"/>
      <c r="M2" s="889"/>
      <c r="N2" s="889"/>
      <c r="O2" s="889"/>
      <c r="P2" s="889"/>
      <c r="Q2" s="889"/>
      <c r="R2" s="889"/>
      <c r="S2" s="889"/>
      <c r="T2" s="889"/>
      <c r="U2" s="21"/>
      <c r="V2" s="21"/>
      <c r="W2" s="21"/>
    </row>
    <row r="3" spans="1:23" s="22" customFormat="1" ht="15.75" x14ac:dyDescent="0.2">
      <c r="A3" s="890" t="s">
        <v>204</v>
      </c>
      <c r="B3" s="890"/>
      <c r="C3" s="890"/>
      <c r="D3" s="890"/>
      <c r="E3" s="890"/>
      <c r="F3" s="890"/>
      <c r="G3" s="890"/>
      <c r="H3" s="890"/>
      <c r="I3" s="890"/>
      <c r="J3" s="890"/>
      <c r="K3" s="890"/>
      <c r="L3" s="890"/>
      <c r="M3" s="890"/>
      <c r="N3" s="890"/>
      <c r="O3" s="890"/>
      <c r="P3" s="890"/>
      <c r="Q3" s="890"/>
      <c r="R3" s="890"/>
      <c r="S3" s="890"/>
      <c r="T3" s="890"/>
    </row>
    <row r="4" spans="1:23" s="22" customFormat="1" ht="15.75" x14ac:dyDescent="0.2">
      <c r="A4" s="890" t="s">
        <v>649</v>
      </c>
      <c r="B4" s="890"/>
      <c r="C4" s="890"/>
      <c r="D4" s="890"/>
      <c r="E4" s="890"/>
      <c r="F4" s="890"/>
      <c r="G4" s="890"/>
      <c r="H4" s="890"/>
      <c r="I4" s="890"/>
      <c r="J4" s="890"/>
      <c r="K4" s="890"/>
      <c r="L4" s="890"/>
      <c r="M4" s="890"/>
      <c r="N4" s="890"/>
      <c r="O4" s="890"/>
      <c r="P4" s="890"/>
      <c r="Q4" s="890"/>
      <c r="R4" s="890"/>
      <c r="S4" s="890"/>
      <c r="T4" s="890"/>
    </row>
    <row r="5" spans="1:23" ht="15.75" x14ac:dyDescent="0.2">
      <c r="A5" s="95" t="s">
        <v>743</v>
      </c>
      <c r="B5" s="96"/>
      <c r="C5" s="96"/>
      <c r="D5" s="96"/>
      <c r="E5" s="96"/>
      <c r="F5" s="96"/>
      <c r="G5" s="96"/>
      <c r="H5" s="96"/>
      <c r="I5" s="96"/>
      <c r="J5" s="96"/>
      <c r="K5" s="96"/>
      <c r="L5" s="96"/>
      <c r="M5" s="96"/>
      <c r="N5" s="96"/>
      <c r="O5" s="96"/>
      <c r="P5" s="96"/>
      <c r="Q5" s="96"/>
      <c r="R5" s="96"/>
      <c r="S5" s="96"/>
      <c r="T5" s="97" t="s">
        <v>727</v>
      </c>
    </row>
    <row r="6" spans="1:23" ht="21" customHeight="1" thickBot="1" x14ac:dyDescent="0.25">
      <c r="A6" s="894" t="s">
        <v>30</v>
      </c>
      <c r="B6" s="825">
        <v>2011</v>
      </c>
      <c r="C6" s="825"/>
      <c r="D6" s="825"/>
      <c r="E6" s="825">
        <v>2012</v>
      </c>
      <c r="F6" s="825"/>
      <c r="G6" s="825"/>
      <c r="H6" s="825">
        <v>2013</v>
      </c>
      <c r="I6" s="825"/>
      <c r="J6" s="825"/>
      <c r="K6" s="825">
        <v>2014</v>
      </c>
      <c r="L6" s="825"/>
      <c r="M6" s="825"/>
      <c r="N6" s="825">
        <v>2015</v>
      </c>
      <c r="O6" s="825"/>
      <c r="P6" s="825"/>
      <c r="Q6" s="825">
        <v>2016</v>
      </c>
      <c r="R6" s="825"/>
      <c r="S6" s="825"/>
      <c r="T6" s="891" t="s">
        <v>203</v>
      </c>
    </row>
    <row r="7" spans="1:23" ht="18" customHeight="1" thickBot="1" x14ac:dyDescent="0.25">
      <c r="A7" s="895"/>
      <c r="B7" s="192" t="s">
        <v>31</v>
      </c>
      <c r="C7" s="54" t="s">
        <v>32</v>
      </c>
      <c r="D7" s="45" t="s">
        <v>3</v>
      </c>
      <c r="E7" s="54" t="s">
        <v>31</v>
      </c>
      <c r="F7" s="54" t="s">
        <v>32</v>
      </c>
      <c r="G7" s="45" t="s">
        <v>3</v>
      </c>
      <c r="H7" s="54" t="s">
        <v>31</v>
      </c>
      <c r="I7" s="54" t="s">
        <v>32</v>
      </c>
      <c r="J7" s="45" t="s">
        <v>3</v>
      </c>
      <c r="K7" s="54" t="s">
        <v>31</v>
      </c>
      <c r="L7" s="54" t="s">
        <v>32</v>
      </c>
      <c r="M7" s="45" t="s">
        <v>3</v>
      </c>
      <c r="N7" s="54" t="s">
        <v>31</v>
      </c>
      <c r="O7" s="54" t="s">
        <v>32</v>
      </c>
      <c r="P7" s="45" t="s">
        <v>3</v>
      </c>
      <c r="Q7" s="54" t="s">
        <v>31</v>
      </c>
      <c r="R7" s="54" t="s">
        <v>32</v>
      </c>
      <c r="S7" s="380" t="s">
        <v>3</v>
      </c>
      <c r="T7" s="892"/>
    </row>
    <row r="8" spans="1:23" ht="18" customHeight="1" x14ac:dyDescent="0.2">
      <c r="A8" s="896"/>
      <c r="B8" s="193" t="s">
        <v>164</v>
      </c>
      <c r="C8" s="53" t="s">
        <v>163</v>
      </c>
      <c r="D8" s="52" t="s">
        <v>4</v>
      </c>
      <c r="E8" s="53" t="s">
        <v>164</v>
      </c>
      <c r="F8" s="53" t="s">
        <v>163</v>
      </c>
      <c r="G8" s="52" t="s">
        <v>4</v>
      </c>
      <c r="H8" s="53" t="s">
        <v>164</v>
      </c>
      <c r="I8" s="53" t="s">
        <v>163</v>
      </c>
      <c r="J8" s="52" t="s">
        <v>4</v>
      </c>
      <c r="K8" s="53" t="s">
        <v>164</v>
      </c>
      <c r="L8" s="53" t="s">
        <v>163</v>
      </c>
      <c r="M8" s="52" t="s">
        <v>4</v>
      </c>
      <c r="N8" s="53" t="s">
        <v>164</v>
      </c>
      <c r="O8" s="53" t="s">
        <v>163</v>
      </c>
      <c r="P8" s="52" t="s">
        <v>4</v>
      </c>
      <c r="Q8" s="53" t="s">
        <v>164</v>
      </c>
      <c r="R8" s="53" t="s">
        <v>163</v>
      </c>
      <c r="S8" s="381" t="s">
        <v>4</v>
      </c>
      <c r="T8" s="893"/>
    </row>
    <row r="9" spans="1:23" ht="30" customHeight="1" thickBot="1" x14ac:dyDescent="0.25">
      <c r="A9" s="374" t="s">
        <v>33</v>
      </c>
      <c r="B9" s="375">
        <v>97</v>
      </c>
      <c r="C9" s="375">
        <v>229</v>
      </c>
      <c r="D9" s="377">
        <f>B9+C9</f>
        <v>326</v>
      </c>
      <c r="E9" s="375">
        <v>114</v>
      </c>
      <c r="F9" s="375">
        <v>229</v>
      </c>
      <c r="G9" s="377">
        <f>E9+F9</f>
        <v>343</v>
      </c>
      <c r="H9" s="375">
        <v>94</v>
      </c>
      <c r="I9" s="375">
        <v>267</v>
      </c>
      <c r="J9" s="377">
        <f>H9+I9</f>
        <v>361</v>
      </c>
      <c r="K9" s="376">
        <v>104</v>
      </c>
      <c r="L9" s="376">
        <v>253</v>
      </c>
      <c r="M9" s="377">
        <f>K9+L9</f>
        <v>357</v>
      </c>
      <c r="N9" s="375">
        <v>103</v>
      </c>
      <c r="O9" s="375">
        <v>195</v>
      </c>
      <c r="P9" s="377">
        <f>N9+O9</f>
        <v>298</v>
      </c>
      <c r="Q9" s="375">
        <v>126</v>
      </c>
      <c r="R9" s="375">
        <v>219</v>
      </c>
      <c r="S9" s="377">
        <f>Q9+R9</f>
        <v>345</v>
      </c>
      <c r="T9" s="378" t="s">
        <v>135</v>
      </c>
    </row>
    <row r="10" spans="1:23" ht="30" customHeight="1" thickBot="1" x14ac:dyDescent="0.25">
      <c r="A10" s="371" t="s">
        <v>34</v>
      </c>
      <c r="B10" s="136">
        <v>316</v>
      </c>
      <c r="C10" s="136">
        <v>389</v>
      </c>
      <c r="D10" s="373">
        <f t="shared" ref="D10:D17" si="0">B10+C10</f>
        <v>705</v>
      </c>
      <c r="E10" s="136">
        <v>332</v>
      </c>
      <c r="F10" s="136">
        <v>420</v>
      </c>
      <c r="G10" s="373">
        <f t="shared" ref="G10:G17" si="1">E10+F10</f>
        <v>752</v>
      </c>
      <c r="H10" s="136">
        <v>340</v>
      </c>
      <c r="I10" s="136">
        <v>446</v>
      </c>
      <c r="J10" s="373">
        <f t="shared" ref="J10:J17" si="2">H10+I10</f>
        <v>786</v>
      </c>
      <c r="K10" s="137">
        <v>323</v>
      </c>
      <c r="L10" s="137">
        <v>440</v>
      </c>
      <c r="M10" s="373">
        <f t="shared" ref="M10:M16" si="3">K10+L10</f>
        <v>763</v>
      </c>
      <c r="N10" s="136">
        <v>339</v>
      </c>
      <c r="O10" s="136">
        <v>479</v>
      </c>
      <c r="P10" s="373">
        <f t="shared" ref="P10:P17" si="4">N10+O10</f>
        <v>818</v>
      </c>
      <c r="Q10" s="136">
        <v>334</v>
      </c>
      <c r="R10" s="136">
        <v>453</v>
      </c>
      <c r="S10" s="373">
        <f t="shared" ref="S10:S17" si="5">Q10+R10</f>
        <v>787</v>
      </c>
      <c r="T10" s="46" t="s">
        <v>136</v>
      </c>
    </row>
    <row r="11" spans="1:23" ht="30" customHeight="1" thickBot="1" x14ac:dyDescent="0.25">
      <c r="A11" s="30" t="s">
        <v>509</v>
      </c>
      <c r="B11" s="138">
        <v>10</v>
      </c>
      <c r="C11" s="138">
        <v>20</v>
      </c>
      <c r="D11" s="370">
        <f t="shared" si="0"/>
        <v>30</v>
      </c>
      <c r="E11" s="138">
        <v>15</v>
      </c>
      <c r="F11" s="138">
        <v>20</v>
      </c>
      <c r="G11" s="370">
        <f t="shared" si="1"/>
        <v>35</v>
      </c>
      <c r="H11" s="138">
        <v>0</v>
      </c>
      <c r="I11" s="138">
        <v>0</v>
      </c>
      <c r="J11" s="370">
        <f t="shared" si="2"/>
        <v>0</v>
      </c>
      <c r="K11" s="139">
        <v>0</v>
      </c>
      <c r="L11" s="139">
        <v>0</v>
      </c>
      <c r="M11" s="370">
        <f t="shared" si="3"/>
        <v>0</v>
      </c>
      <c r="N11" s="138">
        <v>0</v>
      </c>
      <c r="O11" s="138">
        <v>0</v>
      </c>
      <c r="P11" s="370">
        <f t="shared" si="4"/>
        <v>0</v>
      </c>
      <c r="Q11" s="138">
        <v>34</v>
      </c>
      <c r="R11" s="138">
        <v>61</v>
      </c>
      <c r="S11" s="370">
        <f t="shared" si="5"/>
        <v>95</v>
      </c>
      <c r="T11" s="32" t="s">
        <v>510</v>
      </c>
      <c r="U11" s="4"/>
    </row>
    <row r="12" spans="1:23" ht="30" customHeight="1" thickBot="1" x14ac:dyDescent="0.25">
      <c r="A12" s="40" t="s">
        <v>137</v>
      </c>
      <c r="B12" s="136">
        <v>38</v>
      </c>
      <c r="C12" s="136">
        <v>61</v>
      </c>
      <c r="D12" s="373">
        <f t="shared" si="0"/>
        <v>99</v>
      </c>
      <c r="E12" s="136">
        <v>46</v>
      </c>
      <c r="F12" s="136">
        <v>76</v>
      </c>
      <c r="G12" s="373">
        <f t="shared" si="1"/>
        <v>122</v>
      </c>
      <c r="H12" s="136">
        <v>56</v>
      </c>
      <c r="I12" s="136">
        <v>82</v>
      </c>
      <c r="J12" s="373">
        <f t="shared" si="2"/>
        <v>138</v>
      </c>
      <c r="K12" s="137">
        <v>54</v>
      </c>
      <c r="L12" s="137">
        <v>107</v>
      </c>
      <c r="M12" s="373">
        <f t="shared" si="3"/>
        <v>161</v>
      </c>
      <c r="N12" s="136">
        <v>45</v>
      </c>
      <c r="O12" s="136">
        <v>102</v>
      </c>
      <c r="P12" s="373">
        <f t="shared" si="4"/>
        <v>147</v>
      </c>
      <c r="Q12" s="136">
        <v>0</v>
      </c>
      <c r="R12" s="136">
        <v>0</v>
      </c>
      <c r="S12" s="373">
        <f t="shared" si="5"/>
        <v>0</v>
      </c>
      <c r="T12" s="46" t="s">
        <v>290</v>
      </c>
      <c r="U12" s="4"/>
    </row>
    <row r="13" spans="1:23" ht="30" customHeight="1" thickBot="1" x14ac:dyDescent="0.25">
      <c r="A13" s="30" t="s">
        <v>598</v>
      </c>
      <c r="B13" s="138">
        <v>2</v>
      </c>
      <c r="C13" s="138">
        <v>2</v>
      </c>
      <c r="D13" s="370">
        <f t="shared" si="0"/>
        <v>4</v>
      </c>
      <c r="E13" s="138">
        <v>2</v>
      </c>
      <c r="F13" s="138">
        <v>2</v>
      </c>
      <c r="G13" s="370">
        <f t="shared" si="1"/>
        <v>4</v>
      </c>
      <c r="H13" s="138">
        <v>2</v>
      </c>
      <c r="I13" s="138">
        <v>2</v>
      </c>
      <c r="J13" s="370">
        <f t="shared" si="2"/>
        <v>4</v>
      </c>
      <c r="K13" s="139">
        <v>2</v>
      </c>
      <c r="L13" s="139">
        <v>2</v>
      </c>
      <c r="M13" s="370">
        <f t="shared" si="3"/>
        <v>4</v>
      </c>
      <c r="N13" s="138">
        <v>2</v>
      </c>
      <c r="O13" s="138">
        <v>3</v>
      </c>
      <c r="P13" s="370">
        <f t="shared" si="4"/>
        <v>5</v>
      </c>
      <c r="Q13" s="138">
        <v>68</v>
      </c>
      <c r="R13" s="138">
        <v>108</v>
      </c>
      <c r="S13" s="370">
        <f t="shared" si="5"/>
        <v>176</v>
      </c>
      <c r="T13" s="32" t="s">
        <v>291</v>
      </c>
      <c r="U13" s="4"/>
    </row>
    <row r="14" spans="1:23" ht="30" customHeight="1" thickBot="1" x14ac:dyDescent="0.25">
      <c r="A14" s="40" t="s">
        <v>599</v>
      </c>
      <c r="B14" s="136">
        <v>13</v>
      </c>
      <c r="C14" s="136">
        <v>15</v>
      </c>
      <c r="D14" s="373">
        <f t="shared" si="0"/>
        <v>28</v>
      </c>
      <c r="E14" s="136">
        <v>12</v>
      </c>
      <c r="F14" s="136">
        <v>15</v>
      </c>
      <c r="G14" s="373">
        <f t="shared" si="1"/>
        <v>27</v>
      </c>
      <c r="H14" s="136">
        <v>12</v>
      </c>
      <c r="I14" s="136">
        <v>15</v>
      </c>
      <c r="J14" s="373">
        <f t="shared" si="2"/>
        <v>27</v>
      </c>
      <c r="K14" s="137">
        <v>12</v>
      </c>
      <c r="L14" s="137">
        <v>15</v>
      </c>
      <c r="M14" s="373">
        <f t="shared" si="3"/>
        <v>27</v>
      </c>
      <c r="N14" s="136">
        <v>12</v>
      </c>
      <c r="O14" s="136">
        <v>15</v>
      </c>
      <c r="P14" s="373">
        <f t="shared" si="4"/>
        <v>27</v>
      </c>
      <c r="Q14" s="136">
        <v>2</v>
      </c>
      <c r="R14" s="136">
        <v>3</v>
      </c>
      <c r="S14" s="373">
        <f t="shared" si="5"/>
        <v>5</v>
      </c>
      <c r="T14" s="46" t="s">
        <v>292</v>
      </c>
      <c r="U14" s="4"/>
    </row>
    <row r="15" spans="1:23" ht="30" customHeight="1" thickBot="1" x14ac:dyDescent="0.25">
      <c r="A15" s="30" t="s">
        <v>600</v>
      </c>
      <c r="B15" s="138">
        <v>6</v>
      </c>
      <c r="C15" s="138">
        <v>13</v>
      </c>
      <c r="D15" s="370">
        <f t="shared" si="0"/>
        <v>19</v>
      </c>
      <c r="E15" s="138">
        <v>6</v>
      </c>
      <c r="F15" s="138">
        <v>15</v>
      </c>
      <c r="G15" s="370">
        <f t="shared" si="1"/>
        <v>21</v>
      </c>
      <c r="H15" s="138">
        <v>6</v>
      </c>
      <c r="I15" s="138">
        <v>13</v>
      </c>
      <c r="J15" s="370">
        <f t="shared" si="2"/>
        <v>19</v>
      </c>
      <c r="K15" s="139">
        <v>4</v>
      </c>
      <c r="L15" s="139">
        <v>17</v>
      </c>
      <c r="M15" s="370">
        <f t="shared" si="3"/>
        <v>21</v>
      </c>
      <c r="N15" s="138">
        <v>4</v>
      </c>
      <c r="O15" s="138">
        <v>20</v>
      </c>
      <c r="P15" s="370">
        <f t="shared" si="4"/>
        <v>24</v>
      </c>
      <c r="Q15" s="138">
        <v>19</v>
      </c>
      <c r="R15" s="138">
        <v>26</v>
      </c>
      <c r="S15" s="370">
        <f t="shared" si="5"/>
        <v>45</v>
      </c>
      <c r="T15" s="32" t="s">
        <v>293</v>
      </c>
      <c r="U15" s="4"/>
    </row>
    <row r="16" spans="1:23" ht="30" customHeight="1" thickBot="1" x14ac:dyDescent="0.25">
      <c r="A16" s="40" t="s">
        <v>138</v>
      </c>
      <c r="B16" s="136">
        <v>2</v>
      </c>
      <c r="C16" s="136">
        <v>2</v>
      </c>
      <c r="D16" s="373">
        <f t="shared" si="0"/>
        <v>4</v>
      </c>
      <c r="E16" s="136">
        <v>2</v>
      </c>
      <c r="F16" s="136">
        <v>2</v>
      </c>
      <c r="G16" s="373">
        <f t="shared" si="1"/>
        <v>4</v>
      </c>
      <c r="H16" s="136">
        <v>2</v>
      </c>
      <c r="I16" s="136">
        <v>2</v>
      </c>
      <c r="J16" s="373">
        <f t="shared" si="2"/>
        <v>4</v>
      </c>
      <c r="K16" s="137">
        <v>2</v>
      </c>
      <c r="L16" s="137">
        <v>2</v>
      </c>
      <c r="M16" s="373">
        <f t="shared" si="3"/>
        <v>4</v>
      </c>
      <c r="N16" s="136">
        <v>2</v>
      </c>
      <c r="O16" s="136">
        <v>2</v>
      </c>
      <c r="P16" s="373">
        <f t="shared" si="4"/>
        <v>4</v>
      </c>
      <c r="Q16" s="136">
        <v>5</v>
      </c>
      <c r="R16" s="136">
        <v>23</v>
      </c>
      <c r="S16" s="373">
        <f t="shared" si="5"/>
        <v>28</v>
      </c>
      <c r="T16" s="46" t="s">
        <v>55</v>
      </c>
      <c r="U16" s="4"/>
    </row>
    <row r="17" spans="1:21" ht="30" customHeight="1" thickBot="1" x14ac:dyDescent="0.25">
      <c r="A17" s="30" t="s">
        <v>698</v>
      </c>
      <c r="B17" s="138">
        <v>113</v>
      </c>
      <c r="C17" s="138">
        <v>34</v>
      </c>
      <c r="D17" s="370">
        <f t="shared" si="0"/>
        <v>147</v>
      </c>
      <c r="E17" s="138">
        <v>108</v>
      </c>
      <c r="F17" s="138">
        <v>38</v>
      </c>
      <c r="G17" s="370">
        <f t="shared" si="1"/>
        <v>146</v>
      </c>
      <c r="H17" s="138">
        <v>85</v>
      </c>
      <c r="I17" s="138">
        <v>47</v>
      </c>
      <c r="J17" s="370">
        <f t="shared" si="2"/>
        <v>132</v>
      </c>
      <c r="K17" s="139">
        <v>123</v>
      </c>
      <c r="L17" s="139">
        <v>48</v>
      </c>
      <c r="M17" s="370">
        <f>K17+L17</f>
        <v>171</v>
      </c>
      <c r="N17" s="138">
        <v>108</v>
      </c>
      <c r="O17" s="138">
        <v>44</v>
      </c>
      <c r="P17" s="370">
        <f t="shared" si="4"/>
        <v>152</v>
      </c>
      <c r="Q17" s="138">
        <v>2</v>
      </c>
      <c r="R17" s="138">
        <v>2</v>
      </c>
      <c r="S17" s="370">
        <f t="shared" si="5"/>
        <v>4</v>
      </c>
      <c r="T17" s="32" t="s">
        <v>699</v>
      </c>
      <c r="U17" s="4"/>
    </row>
    <row r="18" spans="1:21" s="311" customFormat="1" ht="30" customHeight="1" thickBot="1" x14ac:dyDescent="0.25">
      <c r="A18" s="40" t="s">
        <v>189</v>
      </c>
      <c r="B18" s="136" t="s">
        <v>506</v>
      </c>
      <c r="C18" s="136" t="s">
        <v>506</v>
      </c>
      <c r="D18" s="136" t="s">
        <v>506</v>
      </c>
      <c r="E18" s="136" t="s">
        <v>506</v>
      </c>
      <c r="F18" s="136" t="s">
        <v>506</v>
      </c>
      <c r="G18" s="372" t="s">
        <v>506</v>
      </c>
      <c r="H18" s="136" t="s">
        <v>506</v>
      </c>
      <c r="I18" s="136" t="s">
        <v>506</v>
      </c>
      <c r="J18" s="372" t="s">
        <v>506</v>
      </c>
      <c r="K18" s="137">
        <v>9</v>
      </c>
      <c r="L18" s="137">
        <v>14</v>
      </c>
      <c r="M18" s="373">
        <f>SUM(K18:L18)</f>
        <v>23</v>
      </c>
      <c r="N18" s="136">
        <v>39</v>
      </c>
      <c r="O18" s="136">
        <v>36</v>
      </c>
      <c r="P18" s="373">
        <f>SUM(N18:O18)</f>
        <v>75</v>
      </c>
      <c r="Q18" s="136">
        <v>89</v>
      </c>
      <c r="R18" s="136">
        <v>50</v>
      </c>
      <c r="S18" s="373">
        <f>SUM(Q18:R18)</f>
        <v>139</v>
      </c>
      <c r="T18" s="46" t="s">
        <v>581</v>
      </c>
      <c r="U18" s="495"/>
    </row>
    <row r="19" spans="1:21" s="311" customFormat="1" ht="30" customHeight="1" x14ac:dyDescent="0.2">
      <c r="A19" s="507" t="s">
        <v>654</v>
      </c>
      <c r="B19" s="614"/>
      <c r="C19" s="614"/>
      <c r="D19" s="614"/>
      <c r="E19" s="614"/>
      <c r="F19" s="614"/>
      <c r="G19" s="615"/>
      <c r="H19" s="614"/>
      <c r="I19" s="614"/>
      <c r="J19" s="615"/>
      <c r="K19" s="616"/>
      <c r="L19" s="616"/>
      <c r="M19" s="615"/>
      <c r="N19" s="614"/>
      <c r="O19" s="614"/>
      <c r="P19" s="615"/>
      <c r="Q19" s="614">
        <v>16</v>
      </c>
      <c r="R19" s="614">
        <v>18</v>
      </c>
      <c r="S19" s="617">
        <f t="shared" ref="S19" si="6">SUM(Q19:R19)</f>
        <v>34</v>
      </c>
      <c r="T19" s="618" t="s">
        <v>655</v>
      </c>
      <c r="U19" s="495"/>
    </row>
    <row r="20" spans="1:21" s="499" customFormat="1" ht="30" customHeight="1" x14ac:dyDescent="0.2">
      <c r="A20" s="496" t="s">
        <v>35</v>
      </c>
      <c r="B20" s="706">
        <f>SUM(B9:B19)</f>
        <v>597</v>
      </c>
      <c r="C20" s="706">
        <f>SUM(C9:C19)</f>
        <v>765</v>
      </c>
      <c r="D20" s="706">
        <f t="shared" ref="D20:S20" si="7">SUM(D9:D19)</f>
        <v>1362</v>
      </c>
      <c r="E20" s="706">
        <f t="shared" si="7"/>
        <v>637</v>
      </c>
      <c r="F20" s="706">
        <f t="shared" si="7"/>
        <v>817</v>
      </c>
      <c r="G20" s="706">
        <f t="shared" si="7"/>
        <v>1454</v>
      </c>
      <c r="H20" s="706">
        <f t="shared" si="7"/>
        <v>597</v>
      </c>
      <c r="I20" s="706">
        <f t="shared" si="7"/>
        <v>874</v>
      </c>
      <c r="J20" s="706">
        <f t="shared" si="7"/>
        <v>1471</v>
      </c>
      <c r="K20" s="706">
        <f t="shared" si="7"/>
        <v>633</v>
      </c>
      <c r="L20" s="706">
        <f t="shared" si="7"/>
        <v>898</v>
      </c>
      <c r="M20" s="706">
        <f t="shared" si="7"/>
        <v>1531</v>
      </c>
      <c r="N20" s="706">
        <f t="shared" si="7"/>
        <v>654</v>
      </c>
      <c r="O20" s="706">
        <f t="shared" si="7"/>
        <v>896</v>
      </c>
      <c r="P20" s="706">
        <f t="shared" si="7"/>
        <v>1550</v>
      </c>
      <c r="Q20" s="706">
        <f t="shared" si="7"/>
        <v>695</v>
      </c>
      <c r="R20" s="706">
        <f t="shared" si="7"/>
        <v>963</v>
      </c>
      <c r="S20" s="706">
        <f t="shared" si="7"/>
        <v>1658</v>
      </c>
      <c r="T20" s="497" t="s">
        <v>4</v>
      </c>
      <c r="U20" s="498"/>
    </row>
    <row r="21" spans="1:21" s="299" customFormat="1" ht="18" x14ac:dyDescent="0.2">
      <c r="A21" s="887" t="s">
        <v>697</v>
      </c>
      <c r="B21" s="887"/>
      <c r="C21" s="887"/>
      <c r="D21" s="887"/>
      <c r="E21" s="887"/>
      <c r="F21" s="887"/>
      <c r="G21" s="887"/>
      <c r="H21" s="888" t="s">
        <v>696</v>
      </c>
      <c r="I21" s="888"/>
      <c r="J21" s="888"/>
      <c r="K21" s="888"/>
      <c r="L21" s="888"/>
      <c r="M21" s="888"/>
      <c r="N21" s="888"/>
      <c r="O21" s="888"/>
      <c r="P21" s="888"/>
      <c r="Q21" s="888"/>
      <c r="R21" s="888"/>
      <c r="S21" s="888"/>
      <c r="T21" s="888"/>
      <c r="U21" s="313"/>
    </row>
    <row r="22" spans="1:21" s="299" customFormat="1" x14ac:dyDescent="0.2">
      <c r="A22" s="314" t="s">
        <v>448</v>
      </c>
      <c r="B22" s="314"/>
      <c r="C22" s="314"/>
      <c r="D22" s="314"/>
      <c r="E22" s="314"/>
      <c r="F22" s="314"/>
      <c r="G22" s="314"/>
      <c r="H22" s="314"/>
      <c r="I22" s="314"/>
      <c r="J22" s="314"/>
      <c r="K22" s="314"/>
      <c r="L22" s="314"/>
      <c r="M22" s="314"/>
      <c r="N22" s="314"/>
      <c r="O22" s="314"/>
      <c r="P22" s="314"/>
      <c r="Q22" s="314"/>
      <c r="R22" s="314"/>
      <c r="S22" s="314"/>
      <c r="T22" s="315" t="s">
        <v>505</v>
      </c>
    </row>
    <row r="24" spans="1:21" x14ac:dyDescent="0.2">
      <c r="A24" s="10"/>
      <c r="B24" s="10"/>
      <c r="C24" s="10"/>
      <c r="D24" s="10"/>
      <c r="E24" s="13"/>
      <c r="H24" s="13"/>
      <c r="Q24" s="13"/>
    </row>
    <row r="25" spans="1:21" x14ac:dyDescent="0.2">
      <c r="A25" s="10"/>
      <c r="B25" s="10">
        <v>2011</v>
      </c>
      <c r="C25" s="10">
        <v>2012</v>
      </c>
      <c r="D25" s="10">
        <v>2013</v>
      </c>
      <c r="E25" s="10">
        <v>2014</v>
      </c>
      <c r="F25" s="10">
        <v>2015</v>
      </c>
      <c r="G25" s="10">
        <v>2016</v>
      </c>
      <c r="H25" s="13"/>
      <c r="Q25" s="13"/>
    </row>
    <row r="26" spans="1:21" ht="25.5" x14ac:dyDescent="0.2">
      <c r="A26" s="712" t="s">
        <v>761</v>
      </c>
      <c r="B26" s="713">
        <f>D9</f>
        <v>326</v>
      </c>
      <c r="C26" s="713">
        <f>G9</f>
        <v>343</v>
      </c>
      <c r="D26" s="713">
        <f>J9</f>
        <v>361</v>
      </c>
      <c r="E26" s="13">
        <f>M9</f>
        <v>357</v>
      </c>
      <c r="F26" s="714">
        <f>P9</f>
        <v>298</v>
      </c>
      <c r="G26" s="714">
        <f>S9</f>
        <v>345</v>
      </c>
      <c r="H26" s="13"/>
      <c r="Q26" s="13"/>
    </row>
    <row r="27" spans="1:21" ht="25.5" x14ac:dyDescent="0.2">
      <c r="A27" s="712" t="s">
        <v>762</v>
      </c>
      <c r="B27" s="713">
        <f t="shared" ref="B27:B36" si="8">D10</f>
        <v>705</v>
      </c>
      <c r="C27" s="713">
        <f t="shared" ref="C27:C36" si="9">G10</f>
        <v>752</v>
      </c>
      <c r="D27" s="713">
        <f t="shared" ref="D27:D36" si="10">J10</f>
        <v>786</v>
      </c>
      <c r="E27" s="13">
        <f t="shared" ref="E27:E36" si="11">M10</f>
        <v>763</v>
      </c>
      <c r="F27" s="714">
        <f t="shared" ref="F27:F36" si="12">P10</f>
        <v>818</v>
      </c>
      <c r="G27" s="714">
        <f t="shared" ref="G27:G36" si="13">S10</f>
        <v>787</v>
      </c>
      <c r="H27" s="13"/>
      <c r="Q27" s="13"/>
    </row>
    <row r="28" spans="1:21" ht="25.5" x14ac:dyDescent="0.2">
      <c r="A28" s="712" t="s">
        <v>763</v>
      </c>
      <c r="B28" s="713">
        <f t="shared" si="8"/>
        <v>30</v>
      </c>
      <c r="C28" s="713">
        <f t="shared" si="9"/>
        <v>35</v>
      </c>
      <c r="D28" s="713">
        <f t="shared" si="10"/>
        <v>0</v>
      </c>
      <c r="E28" s="13">
        <f t="shared" si="11"/>
        <v>0</v>
      </c>
      <c r="F28" s="714">
        <f t="shared" si="12"/>
        <v>0</v>
      </c>
      <c r="G28" s="714">
        <f t="shared" si="13"/>
        <v>95</v>
      </c>
    </row>
    <row r="29" spans="1:21" ht="25.5" x14ac:dyDescent="0.2">
      <c r="A29" s="712" t="s">
        <v>764</v>
      </c>
      <c r="B29" s="713">
        <f t="shared" si="8"/>
        <v>99</v>
      </c>
      <c r="C29" s="713">
        <f t="shared" si="9"/>
        <v>122</v>
      </c>
      <c r="D29" s="713">
        <f t="shared" si="10"/>
        <v>138</v>
      </c>
      <c r="E29" s="13">
        <f t="shared" si="11"/>
        <v>161</v>
      </c>
      <c r="F29" s="714">
        <f t="shared" si="12"/>
        <v>147</v>
      </c>
      <c r="G29" s="714">
        <f t="shared" si="13"/>
        <v>0</v>
      </c>
    </row>
    <row r="30" spans="1:21" ht="25.5" x14ac:dyDescent="0.2">
      <c r="A30" s="712" t="s">
        <v>765</v>
      </c>
      <c r="B30" s="713">
        <f t="shared" si="8"/>
        <v>4</v>
      </c>
      <c r="C30" s="713">
        <f t="shared" si="9"/>
        <v>4</v>
      </c>
      <c r="D30" s="713">
        <f t="shared" si="10"/>
        <v>4</v>
      </c>
      <c r="E30" s="13">
        <f t="shared" si="11"/>
        <v>4</v>
      </c>
      <c r="F30" s="714">
        <f t="shared" si="12"/>
        <v>5</v>
      </c>
      <c r="G30" s="714">
        <f t="shared" si="13"/>
        <v>176</v>
      </c>
    </row>
    <row r="31" spans="1:21" ht="25.5" x14ac:dyDescent="0.2">
      <c r="A31" s="712" t="s">
        <v>766</v>
      </c>
      <c r="B31" s="713">
        <f t="shared" si="8"/>
        <v>28</v>
      </c>
      <c r="C31" s="713">
        <f t="shared" si="9"/>
        <v>27</v>
      </c>
      <c r="D31" s="713">
        <f t="shared" si="10"/>
        <v>27</v>
      </c>
      <c r="E31" s="13">
        <f t="shared" si="11"/>
        <v>27</v>
      </c>
      <c r="F31" s="714">
        <f t="shared" si="12"/>
        <v>27</v>
      </c>
      <c r="G31" s="714">
        <f t="shared" si="13"/>
        <v>5</v>
      </c>
    </row>
    <row r="32" spans="1:21" ht="25.5" x14ac:dyDescent="0.2">
      <c r="A32" s="712" t="s">
        <v>767</v>
      </c>
      <c r="B32" s="713">
        <f t="shared" si="8"/>
        <v>19</v>
      </c>
      <c r="C32" s="713">
        <f t="shared" si="9"/>
        <v>21</v>
      </c>
      <c r="D32" s="713">
        <f t="shared" si="10"/>
        <v>19</v>
      </c>
      <c r="E32" s="13">
        <f t="shared" si="11"/>
        <v>21</v>
      </c>
      <c r="F32" s="714">
        <f t="shared" si="12"/>
        <v>24</v>
      </c>
      <c r="G32" s="714">
        <f t="shared" si="13"/>
        <v>45</v>
      </c>
    </row>
    <row r="33" spans="1:7" ht="25.5" x14ac:dyDescent="0.2">
      <c r="A33" s="712" t="s">
        <v>768</v>
      </c>
      <c r="B33" s="713">
        <f t="shared" si="8"/>
        <v>4</v>
      </c>
      <c r="C33" s="713">
        <f t="shared" si="9"/>
        <v>4</v>
      </c>
      <c r="D33" s="713">
        <f t="shared" si="10"/>
        <v>4</v>
      </c>
      <c r="E33" s="13">
        <f t="shared" si="11"/>
        <v>4</v>
      </c>
      <c r="F33" s="714">
        <f t="shared" si="12"/>
        <v>4</v>
      </c>
      <c r="G33" s="714">
        <f t="shared" si="13"/>
        <v>28</v>
      </c>
    </row>
    <row r="34" spans="1:7" ht="25.5" x14ac:dyDescent="0.2">
      <c r="A34" s="712" t="s">
        <v>769</v>
      </c>
      <c r="B34" s="713">
        <f t="shared" si="8"/>
        <v>147</v>
      </c>
      <c r="C34" s="713">
        <f t="shared" si="9"/>
        <v>146</v>
      </c>
      <c r="D34" s="713">
        <f t="shared" si="10"/>
        <v>132</v>
      </c>
      <c r="E34" s="13">
        <f t="shared" si="11"/>
        <v>171</v>
      </c>
      <c r="F34" s="714">
        <f t="shared" si="12"/>
        <v>152</v>
      </c>
      <c r="G34" s="714">
        <f t="shared" si="13"/>
        <v>4</v>
      </c>
    </row>
    <row r="35" spans="1:7" ht="25.5" x14ac:dyDescent="0.2">
      <c r="A35" s="712" t="s">
        <v>770</v>
      </c>
      <c r="B35" s="713" t="str">
        <f t="shared" si="8"/>
        <v>..</v>
      </c>
      <c r="C35" s="713" t="str">
        <f t="shared" si="9"/>
        <v>..</v>
      </c>
      <c r="D35" s="713" t="str">
        <f t="shared" si="10"/>
        <v>..</v>
      </c>
      <c r="E35" s="13">
        <f t="shared" si="11"/>
        <v>23</v>
      </c>
      <c r="F35" s="714">
        <f t="shared" si="12"/>
        <v>75</v>
      </c>
      <c r="G35" s="714">
        <f t="shared" si="13"/>
        <v>139</v>
      </c>
    </row>
    <row r="36" spans="1:7" ht="25.5" x14ac:dyDescent="0.2">
      <c r="A36" s="712" t="s">
        <v>771</v>
      </c>
      <c r="B36" s="713">
        <f t="shared" si="8"/>
        <v>0</v>
      </c>
      <c r="C36" s="713">
        <f t="shared" si="9"/>
        <v>0</v>
      </c>
      <c r="D36" s="713">
        <f t="shared" si="10"/>
        <v>0</v>
      </c>
      <c r="E36" s="13">
        <f t="shared" si="11"/>
        <v>0</v>
      </c>
      <c r="F36" s="714">
        <f t="shared" si="12"/>
        <v>0</v>
      </c>
      <c r="G36" s="714">
        <f t="shared" si="13"/>
        <v>34</v>
      </c>
    </row>
    <row r="37" spans="1:7" x14ac:dyDescent="0.2">
      <c r="A37" s="10"/>
    </row>
    <row r="38" spans="1:7" x14ac:dyDescent="0.2">
      <c r="A38" s="10"/>
    </row>
    <row r="39" spans="1:7" x14ac:dyDescent="0.2">
      <c r="A39" s="10"/>
    </row>
    <row r="40" spans="1:7" x14ac:dyDescent="0.2">
      <c r="A40" s="10"/>
    </row>
    <row r="41" spans="1:7" x14ac:dyDescent="0.2">
      <c r="A41" s="10"/>
    </row>
    <row r="42" spans="1:7" x14ac:dyDescent="0.2">
      <c r="A42" s="10"/>
    </row>
  </sheetData>
  <mergeCells count="14">
    <mergeCell ref="A21:G21"/>
    <mergeCell ref="H21:T21"/>
    <mergeCell ref="A1:T1"/>
    <mergeCell ref="A3:T3"/>
    <mergeCell ref="A4:T4"/>
    <mergeCell ref="E6:G6"/>
    <mergeCell ref="Q6:S6"/>
    <mergeCell ref="A2:T2"/>
    <mergeCell ref="H6:J6"/>
    <mergeCell ref="B6:D6"/>
    <mergeCell ref="T6:T8"/>
    <mergeCell ref="A6:A8"/>
    <mergeCell ref="K6:M6"/>
    <mergeCell ref="N6:P6"/>
  </mergeCells>
  <phoneticPr fontId="0" type="noConversion"/>
  <printOptions horizontalCentered="1" verticalCentered="1"/>
  <pageMargins left="0" right="0" top="0" bottom="0" header="0" footer="0"/>
  <pageSetup paperSize="9" scale="90" orientation="landscape" r:id="rId1"/>
  <headerFooter alignWithMargins="0"/>
  <colBreaks count="1" manualBreakCount="1">
    <brk id="20" max="22"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rightToLeft="1" view="pageBreakPreview" zoomScaleNormal="100" zoomScaleSheetLayoutView="100" workbookViewId="0">
      <selection activeCell="C7" sqref="C7"/>
    </sheetView>
  </sheetViews>
  <sheetFormatPr defaultRowHeight="18.75" x14ac:dyDescent="0.45"/>
  <cols>
    <col min="1" max="1" width="43.85546875" style="397" customWidth="1"/>
    <col min="2" max="2" width="4.42578125" style="397" customWidth="1"/>
    <col min="3" max="3" width="42.5703125" style="3" customWidth="1"/>
    <col min="4" max="16384" width="9.140625" style="388"/>
  </cols>
  <sheetData>
    <row r="1" spans="1:3" x14ac:dyDescent="0.45">
      <c r="A1" s="387"/>
      <c r="B1" s="387"/>
      <c r="C1" s="346"/>
    </row>
    <row r="2" spans="1:3" ht="24" customHeight="1" x14ac:dyDescent="0.35">
      <c r="A2" s="402" t="s">
        <v>0</v>
      </c>
      <c r="B2" s="389"/>
      <c r="C2" s="398" t="s">
        <v>239</v>
      </c>
    </row>
    <row r="3" spans="1:3" ht="24" customHeight="1" x14ac:dyDescent="0.35">
      <c r="A3" s="390"/>
      <c r="B3" s="391"/>
      <c r="C3" s="347"/>
    </row>
    <row r="4" spans="1:3" x14ac:dyDescent="0.45">
      <c r="A4" s="392"/>
      <c r="B4" s="393"/>
      <c r="C4" s="348"/>
    </row>
    <row r="5" spans="1:3" ht="102" x14ac:dyDescent="0.45">
      <c r="A5" s="403" t="s">
        <v>531</v>
      </c>
      <c r="B5" s="393"/>
      <c r="C5" s="404" t="s">
        <v>530</v>
      </c>
    </row>
    <row r="6" spans="1:3" ht="20.100000000000001" customHeight="1" x14ac:dyDescent="0.45">
      <c r="A6" s="403"/>
      <c r="B6" s="387"/>
      <c r="C6" s="404"/>
    </row>
    <row r="7" spans="1:3" ht="141.75" x14ac:dyDescent="0.45">
      <c r="A7" s="403" t="s">
        <v>532</v>
      </c>
      <c r="B7" s="387"/>
      <c r="C7" s="404" t="s">
        <v>533</v>
      </c>
    </row>
    <row r="8" spans="1:3" ht="20.100000000000001" customHeight="1" x14ac:dyDescent="0.45">
      <c r="A8" s="403"/>
      <c r="B8" s="387"/>
      <c r="C8" s="404"/>
    </row>
    <row r="9" spans="1:3" ht="141.75" x14ac:dyDescent="0.45">
      <c r="A9" s="403" t="s">
        <v>577</v>
      </c>
      <c r="B9" s="387"/>
      <c r="C9" s="404" t="s">
        <v>578</v>
      </c>
    </row>
    <row r="10" spans="1:3" ht="20.100000000000001" customHeight="1" x14ac:dyDescent="0.45">
      <c r="A10" s="403"/>
      <c r="B10" s="387"/>
      <c r="C10" s="404"/>
    </row>
    <row r="11" spans="1:3" ht="20.25" x14ac:dyDescent="0.45">
      <c r="A11" s="403" t="s">
        <v>64</v>
      </c>
      <c r="B11" s="387"/>
      <c r="C11" s="404" t="s">
        <v>65</v>
      </c>
    </row>
    <row r="12" spans="1:3" ht="20.25" x14ac:dyDescent="0.45">
      <c r="A12" s="403" t="s">
        <v>466</v>
      </c>
      <c r="B12" s="387"/>
      <c r="C12" s="404" t="s">
        <v>490</v>
      </c>
    </row>
    <row r="13" spans="1:3" ht="20.25" x14ac:dyDescent="0.45">
      <c r="A13" s="403" t="s">
        <v>144</v>
      </c>
      <c r="B13" s="393"/>
      <c r="C13" s="404" t="s">
        <v>145</v>
      </c>
    </row>
    <row r="14" spans="1:3" ht="25.5" x14ac:dyDescent="0.5">
      <c r="A14" s="403" t="s">
        <v>503</v>
      </c>
      <c r="B14" s="394"/>
      <c r="C14" s="404" t="s">
        <v>504</v>
      </c>
    </row>
    <row r="15" spans="1:3" ht="40.5" x14ac:dyDescent="0.5">
      <c r="A15" s="403" t="s">
        <v>585</v>
      </c>
      <c r="B15" s="395"/>
      <c r="C15" s="404" t="s">
        <v>584</v>
      </c>
    </row>
    <row r="16" spans="1:3" x14ac:dyDescent="0.45">
      <c r="A16" s="396"/>
      <c r="B16" s="396"/>
      <c r="C16" s="7"/>
    </row>
    <row r="17" spans="1:3" x14ac:dyDescent="0.45">
      <c r="A17" s="396"/>
      <c r="B17" s="396"/>
      <c r="C17" s="7"/>
    </row>
  </sheetData>
  <printOptions horizontalCentered="1" verticalCentered="1"/>
  <pageMargins left="0" right="0" top="0" bottom="0"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J23"/>
  <sheetViews>
    <sheetView rightToLeft="1" view="pageBreakPreview" zoomScaleNormal="100" workbookViewId="0">
      <selection activeCell="A5" sqref="A5"/>
    </sheetView>
  </sheetViews>
  <sheetFormatPr defaultColWidth="8.85546875" defaultRowHeight="12.75" x14ac:dyDescent="0.2"/>
  <cols>
    <col min="1" max="1" width="16" style="6" customWidth="1"/>
    <col min="2" max="4" width="13.140625" style="6" customWidth="1"/>
    <col min="5" max="6" width="16.140625" style="6" customWidth="1"/>
    <col min="7" max="7" width="15.42578125" style="6" customWidth="1"/>
    <col min="8" max="16384" width="8.85546875" style="6"/>
  </cols>
  <sheetData>
    <row r="1" spans="1:10" s="19" customFormat="1" ht="20.45" customHeight="1" x14ac:dyDescent="0.2">
      <c r="A1" s="817" t="s">
        <v>44</v>
      </c>
      <c r="B1" s="817"/>
      <c r="C1" s="817"/>
      <c r="D1" s="817"/>
      <c r="E1" s="817"/>
      <c r="F1" s="817"/>
      <c r="G1" s="817"/>
      <c r="H1" s="20"/>
      <c r="I1" s="20"/>
      <c r="J1" s="20"/>
    </row>
    <row r="2" spans="1:10" s="19" customFormat="1" ht="16.899999999999999" customHeight="1" x14ac:dyDescent="0.2">
      <c r="A2" s="817" t="s">
        <v>651</v>
      </c>
      <c r="B2" s="817"/>
      <c r="C2" s="817"/>
      <c r="D2" s="817"/>
      <c r="E2" s="817"/>
      <c r="F2" s="817"/>
      <c r="G2" s="817"/>
      <c r="H2" s="20"/>
      <c r="I2" s="20"/>
      <c r="J2" s="20"/>
    </row>
    <row r="3" spans="1:10" s="19" customFormat="1" ht="33" customHeight="1" x14ac:dyDescent="0.2">
      <c r="A3" s="901" t="s">
        <v>250</v>
      </c>
      <c r="B3" s="820"/>
      <c r="C3" s="820"/>
      <c r="D3" s="820"/>
      <c r="E3" s="820"/>
      <c r="F3" s="820"/>
      <c r="G3" s="820"/>
    </row>
    <row r="4" spans="1:10" s="19" customFormat="1" ht="15.75" x14ac:dyDescent="0.2">
      <c r="A4" s="823" t="s">
        <v>651</v>
      </c>
      <c r="B4" s="823"/>
      <c r="C4" s="823"/>
      <c r="D4" s="823"/>
      <c r="E4" s="823"/>
      <c r="F4" s="823"/>
      <c r="G4" s="823"/>
    </row>
    <row r="5" spans="1:10" s="19" customFormat="1" ht="15.75" x14ac:dyDescent="0.2">
      <c r="A5" s="329" t="s">
        <v>744</v>
      </c>
      <c r="B5" s="349"/>
      <c r="C5" s="349"/>
      <c r="D5" s="349"/>
      <c r="E5" s="349"/>
      <c r="F5" s="349"/>
      <c r="G5" s="331" t="s">
        <v>728</v>
      </c>
    </row>
    <row r="6" spans="1:10" s="312" customFormat="1" x14ac:dyDescent="0.2">
      <c r="A6" s="382" t="s">
        <v>495</v>
      </c>
      <c r="B6" s="351"/>
      <c r="C6" s="351"/>
      <c r="D6" s="351"/>
      <c r="E6" s="330"/>
      <c r="F6" s="330"/>
      <c r="G6" s="385" t="s">
        <v>496</v>
      </c>
    </row>
    <row r="7" spans="1:10" ht="60.75" thickBot="1" x14ac:dyDescent="0.3">
      <c r="A7" s="899" t="s">
        <v>36</v>
      </c>
      <c r="B7" s="383" t="s">
        <v>483</v>
      </c>
      <c r="C7" s="383" t="s">
        <v>37</v>
      </c>
      <c r="D7" s="383" t="s">
        <v>39</v>
      </c>
      <c r="E7" s="384" t="s">
        <v>467</v>
      </c>
      <c r="F7" s="384" t="s">
        <v>468</v>
      </c>
      <c r="G7" s="897" t="s">
        <v>61</v>
      </c>
    </row>
    <row r="8" spans="1:10" ht="36" x14ac:dyDescent="0.2">
      <c r="A8" s="900"/>
      <c r="B8" s="162" t="s">
        <v>208</v>
      </c>
      <c r="C8" s="162" t="s">
        <v>38</v>
      </c>
      <c r="D8" s="162" t="s">
        <v>40</v>
      </c>
      <c r="E8" s="325" t="s">
        <v>469</v>
      </c>
      <c r="F8" s="325" t="s">
        <v>470</v>
      </c>
      <c r="G8" s="898"/>
    </row>
    <row r="9" spans="1:10" ht="22.5" customHeight="1" thickBot="1" x14ac:dyDescent="0.25">
      <c r="A9" s="163">
        <v>2003</v>
      </c>
      <c r="B9" s="164">
        <v>11295</v>
      </c>
      <c r="C9" s="165">
        <v>515</v>
      </c>
      <c r="D9" s="134">
        <v>4199</v>
      </c>
      <c r="E9" s="326">
        <v>21.932038834951456</v>
      </c>
      <c r="F9" s="326">
        <v>2.6899261728983093</v>
      </c>
      <c r="G9" s="166">
        <v>2003</v>
      </c>
    </row>
    <row r="10" spans="1:10" ht="22.5" customHeight="1" thickBot="1" x14ac:dyDescent="0.25">
      <c r="A10" s="140">
        <v>2004</v>
      </c>
      <c r="B10" s="62">
        <v>11134</v>
      </c>
      <c r="C10" s="63">
        <v>515</v>
      </c>
      <c r="D10" s="64">
        <v>4543</v>
      </c>
      <c r="E10" s="328">
        <v>21.619417475728156</v>
      </c>
      <c r="F10" s="328">
        <v>2.4508034338542815</v>
      </c>
      <c r="G10" s="47">
        <v>2004</v>
      </c>
    </row>
    <row r="11" spans="1:10" ht="22.5" customHeight="1" thickBot="1" x14ac:dyDescent="0.25">
      <c r="A11" s="141">
        <v>2005</v>
      </c>
      <c r="B11" s="65">
        <v>13957.7</v>
      </c>
      <c r="C11" s="66">
        <v>515</v>
      </c>
      <c r="D11" s="67">
        <v>4616</v>
      </c>
      <c r="E11" s="326">
        <v>27.102330097087378</v>
      </c>
      <c r="F11" s="326">
        <v>3.0237651646447143</v>
      </c>
      <c r="G11" s="31">
        <v>2005</v>
      </c>
    </row>
    <row r="12" spans="1:10" ht="22.5" customHeight="1" thickBot="1" x14ac:dyDescent="0.25">
      <c r="A12" s="140">
        <v>2006</v>
      </c>
      <c r="B12" s="62">
        <v>16945.599999999999</v>
      </c>
      <c r="C12" s="63">
        <v>437</v>
      </c>
      <c r="D12" s="64">
        <v>2953</v>
      </c>
      <c r="E12" s="328">
        <v>38.777116704805486</v>
      </c>
      <c r="F12" s="328">
        <v>5.7384354893328817</v>
      </c>
      <c r="G12" s="47">
        <v>2006</v>
      </c>
    </row>
    <row r="13" spans="1:10" ht="22.5" customHeight="1" thickBot="1" x14ac:dyDescent="0.25">
      <c r="A13" s="141">
        <v>2007</v>
      </c>
      <c r="B13" s="65">
        <v>15182.9</v>
      </c>
      <c r="C13" s="66">
        <v>445</v>
      </c>
      <c r="D13" s="67">
        <v>2864</v>
      </c>
      <c r="E13" s="326">
        <v>34.11887640449438</v>
      </c>
      <c r="F13" s="326">
        <v>5.3012918994413409</v>
      </c>
      <c r="G13" s="31">
        <v>2007</v>
      </c>
    </row>
    <row r="14" spans="1:10" ht="22.5" customHeight="1" thickBot="1" x14ac:dyDescent="0.25">
      <c r="A14" s="140">
        <v>2008</v>
      </c>
      <c r="B14" s="62">
        <v>17688.400000000001</v>
      </c>
      <c r="C14" s="63">
        <v>484</v>
      </c>
      <c r="D14" s="64">
        <v>2899</v>
      </c>
      <c r="E14" s="328">
        <v>36.546280991735543</v>
      </c>
      <c r="F14" s="328">
        <v>6.101552259399794</v>
      </c>
      <c r="G14" s="47">
        <v>2008</v>
      </c>
    </row>
    <row r="15" spans="1:10" ht="22.5" customHeight="1" thickBot="1" x14ac:dyDescent="0.25">
      <c r="A15" s="141">
        <v>2009</v>
      </c>
      <c r="B15" s="65">
        <v>14065.7</v>
      </c>
      <c r="C15" s="66">
        <v>446</v>
      </c>
      <c r="D15" s="67">
        <v>3313</v>
      </c>
      <c r="E15" s="326">
        <v>31.537443946188343</v>
      </c>
      <c r="F15" s="326">
        <v>4.2456082100814969</v>
      </c>
      <c r="G15" s="31">
        <v>2009</v>
      </c>
    </row>
    <row r="16" spans="1:10" ht="22.5" customHeight="1" thickBot="1" x14ac:dyDescent="0.25">
      <c r="A16" s="140">
        <v>2010</v>
      </c>
      <c r="B16" s="62">
        <v>13760.4</v>
      </c>
      <c r="C16" s="63">
        <v>495</v>
      </c>
      <c r="D16" s="64">
        <v>3300</v>
      </c>
      <c r="E16" s="328">
        <v>27.798787878787877</v>
      </c>
      <c r="F16" s="328">
        <v>4.1698181818181821</v>
      </c>
      <c r="G16" s="47">
        <v>2010</v>
      </c>
    </row>
    <row r="17" spans="1:7" ht="22.5" customHeight="1" thickBot="1" x14ac:dyDescent="0.25">
      <c r="A17" s="141">
        <v>2011</v>
      </c>
      <c r="B17" s="65">
        <v>12995</v>
      </c>
      <c r="C17" s="66">
        <v>497</v>
      </c>
      <c r="D17" s="67">
        <v>3641</v>
      </c>
      <c r="E17" s="326">
        <v>26.146881287726359</v>
      </c>
      <c r="F17" s="326">
        <v>3.5690744301016206</v>
      </c>
      <c r="G17" s="31">
        <v>2011</v>
      </c>
    </row>
    <row r="18" spans="1:7" ht="22.5" customHeight="1" thickBot="1" x14ac:dyDescent="0.25">
      <c r="A18" s="140">
        <v>2012</v>
      </c>
      <c r="B18" s="62">
        <v>11273.542126000008</v>
      </c>
      <c r="C18" s="63">
        <v>499</v>
      </c>
      <c r="D18" s="64">
        <v>3573</v>
      </c>
      <c r="E18" s="328">
        <v>22.592268789579173</v>
      </c>
      <c r="F18" s="328">
        <v>3.1552035057374774</v>
      </c>
      <c r="G18" s="47">
        <v>2012</v>
      </c>
    </row>
    <row r="19" spans="1:7" ht="22.5" customHeight="1" thickBot="1" x14ac:dyDescent="0.25">
      <c r="A19" s="141">
        <v>2013</v>
      </c>
      <c r="B19" s="65">
        <v>12005.9</v>
      </c>
      <c r="C19" s="66">
        <v>499</v>
      </c>
      <c r="D19" s="67">
        <v>2264</v>
      </c>
      <c r="E19" s="326">
        <v>24.05991983967936</v>
      </c>
      <c r="F19" s="326">
        <v>5.3029593639575969</v>
      </c>
      <c r="G19" s="31">
        <v>2013</v>
      </c>
    </row>
    <row r="20" spans="1:7" ht="22.5" customHeight="1" thickBot="1" x14ac:dyDescent="0.25">
      <c r="A20" s="140">
        <v>2014</v>
      </c>
      <c r="B20" s="62">
        <v>16213</v>
      </c>
      <c r="C20" s="63">
        <v>464</v>
      </c>
      <c r="D20" s="64">
        <v>2900</v>
      </c>
      <c r="E20" s="328">
        <v>34.941810344827587</v>
      </c>
      <c r="F20" s="328">
        <v>5.5906896551724135</v>
      </c>
      <c r="G20" s="47">
        <v>2014</v>
      </c>
    </row>
    <row r="21" spans="1:7" ht="22.5" customHeight="1" thickBot="1" x14ac:dyDescent="0.25">
      <c r="A21" s="141">
        <v>2015</v>
      </c>
      <c r="B21" s="65">
        <v>15202</v>
      </c>
      <c r="C21" s="66">
        <v>475</v>
      </c>
      <c r="D21" s="67">
        <v>3011</v>
      </c>
      <c r="E21" s="326">
        <v>32.004210526315788</v>
      </c>
      <c r="F21" s="326">
        <v>5.0488209897044172</v>
      </c>
      <c r="G21" s="31">
        <v>2015</v>
      </c>
    </row>
    <row r="22" spans="1:7" ht="22.5" customHeight="1" x14ac:dyDescent="0.2">
      <c r="A22" s="142">
        <v>2016</v>
      </c>
      <c r="B22" s="143">
        <v>14513</v>
      </c>
      <c r="C22" s="144">
        <v>480</v>
      </c>
      <c r="D22" s="135">
        <v>3193</v>
      </c>
      <c r="E22" s="327">
        <f>B22/C22</f>
        <v>30.235416666666666</v>
      </c>
      <c r="F22" s="135">
        <f>B22/D22</f>
        <v>4.5452552458502975</v>
      </c>
      <c r="G22" s="145">
        <v>2016</v>
      </c>
    </row>
    <row r="23" spans="1:7" s="312" customFormat="1" x14ac:dyDescent="0.2">
      <c r="A23" s="304" t="s">
        <v>595</v>
      </c>
      <c r="B23" s="311"/>
      <c r="C23" s="311"/>
      <c r="D23" s="311"/>
      <c r="E23" s="311"/>
      <c r="F23" s="311"/>
      <c r="G23" s="302" t="s">
        <v>597</v>
      </c>
    </row>
  </sheetData>
  <mergeCells count="6">
    <mergeCell ref="A2:G2"/>
    <mergeCell ref="A1:G1"/>
    <mergeCell ref="G7:G8"/>
    <mergeCell ref="A7:A8"/>
    <mergeCell ref="A4:G4"/>
    <mergeCell ref="A3:G3"/>
  </mergeCells>
  <phoneticPr fontId="0" type="noConversion"/>
  <printOptions horizontalCentered="1" verticalCentered="1"/>
  <pageMargins left="0" right="0" top="0" bottom="0" header="0" footer="0"/>
  <pageSetup paperSize="9" scale="95"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rightToLeft="1" view="pageBreakPreview" zoomScale="90" zoomScaleNormal="100" zoomScaleSheetLayoutView="90" workbookViewId="0">
      <selection activeCell="A5" sqref="A5"/>
    </sheetView>
  </sheetViews>
  <sheetFormatPr defaultColWidth="8.85546875" defaultRowHeight="12.75" x14ac:dyDescent="0.2"/>
  <cols>
    <col min="1" max="1" width="18.28515625" style="8" customWidth="1"/>
    <col min="2" max="2" width="9.7109375" style="8" customWidth="1"/>
    <col min="3" max="3" width="9.42578125" style="8" bestFit="1" customWidth="1"/>
    <col min="4" max="4" width="9.28515625" style="8" bestFit="1" customWidth="1"/>
    <col min="5" max="5" width="7.7109375" style="8" customWidth="1"/>
    <col min="6" max="6" width="8.7109375" style="8" customWidth="1"/>
    <col min="7" max="8" width="8.85546875" style="8" customWidth="1"/>
    <col min="9" max="10" width="9" style="8" customWidth="1"/>
    <col min="11" max="11" width="9.42578125" style="8" bestFit="1" customWidth="1"/>
    <col min="12" max="12" width="9.42578125" style="8" hidden="1" customWidth="1"/>
    <col min="13" max="13" width="18.85546875" style="8" customWidth="1"/>
    <col min="14" max="16384" width="8.85546875" style="8"/>
  </cols>
  <sheetData>
    <row r="1" spans="1:13" s="169" customFormat="1" ht="18" x14ac:dyDescent="0.25">
      <c r="A1" s="798" t="s">
        <v>389</v>
      </c>
      <c r="B1" s="798"/>
      <c r="C1" s="798"/>
      <c r="D1" s="798"/>
      <c r="E1" s="798"/>
      <c r="F1" s="798"/>
      <c r="G1" s="798"/>
      <c r="H1" s="798"/>
      <c r="I1" s="798"/>
      <c r="J1" s="798"/>
      <c r="K1" s="798"/>
      <c r="L1" s="798"/>
      <c r="M1" s="798"/>
    </row>
    <row r="2" spans="1:13" s="169" customFormat="1" ht="18" x14ac:dyDescent="0.25">
      <c r="A2" s="798" t="s">
        <v>652</v>
      </c>
      <c r="B2" s="798"/>
      <c r="C2" s="798"/>
      <c r="D2" s="798"/>
      <c r="E2" s="798"/>
      <c r="F2" s="798"/>
      <c r="G2" s="798"/>
      <c r="H2" s="798"/>
      <c r="I2" s="798"/>
      <c r="J2" s="798"/>
      <c r="K2" s="798"/>
      <c r="L2" s="798"/>
      <c r="M2" s="798"/>
    </row>
    <row r="3" spans="1:13" s="169" customFormat="1" ht="32.450000000000003" customHeight="1" x14ac:dyDescent="0.25">
      <c r="A3" s="905" t="s">
        <v>390</v>
      </c>
      <c r="B3" s="905"/>
      <c r="C3" s="905"/>
      <c r="D3" s="905"/>
      <c r="E3" s="905"/>
      <c r="F3" s="905"/>
      <c r="G3" s="905"/>
      <c r="H3" s="905"/>
      <c r="I3" s="905"/>
      <c r="J3" s="905"/>
      <c r="K3" s="905"/>
      <c r="L3" s="905"/>
      <c r="M3" s="905"/>
    </row>
    <row r="4" spans="1:13" s="169" customFormat="1" ht="15.75" x14ac:dyDescent="0.25">
      <c r="A4" s="906" t="s">
        <v>652</v>
      </c>
      <c r="B4" s="906"/>
      <c r="C4" s="906"/>
      <c r="D4" s="906"/>
      <c r="E4" s="906"/>
      <c r="F4" s="906"/>
      <c r="G4" s="906"/>
      <c r="H4" s="906"/>
      <c r="I4" s="906"/>
      <c r="J4" s="906"/>
      <c r="K4" s="906"/>
      <c r="L4" s="906"/>
      <c r="M4" s="906"/>
    </row>
    <row r="5" spans="1:13" s="170" customFormat="1" ht="15.75" x14ac:dyDescent="0.2">
      <c r="A5" s="168" t="s">
        <v>645</v>
      </c>
      <c r="B5" s="907"/>
      <c r="C5" s="907"/>
      <c r="D5" s="907"/>
      <c r="E5" s="907"/>
      <c r="F5" s="907"/>
      <c r="G5" s="167"/>
      <c r="H5" s="167"/>
      <c r="I5" s="167"/>
      <c r="J5" s="167"/>
      <c r="K5" s="902" t="s">
        <v>646</v>
      </c>
      <c r="L5" s="903"/>
      <c r="M5" s="904"/>
    </row>
    <row r="6" spans="1:13" ht="30" customHeight="1" x14ac:dyDescent="0.2">
      <c r="A6" s="171" t="s">
        <v>391</v>
      </c>
      <c r="B6" s="172">
        <v>2007</v>
      </c>
      <c r="C6" s="172">
        <v>2008</v>
      </c>
      <c r="D6" s="172">
        <v>2009</v>
      </c>
      <c r="E6" s="172">
        <v>2010</v>
      </c>
      <c r="F6" s="172">
        <v>2011</v>
      </c>
      <c r="G6" s="172">
        <v>2012</v>
      </c>
      <c r="H6" s="172">
        <v>2013</v>
      </c>
      <c r="I6" s="172">
        <v>2014</v>
      </c>
      <c r="J6" s="172">
        <v>2015</v>
      </c>
      <c r="K6" s="172">
        <v>2016</v>
      </c>
      <c r="L6" s="173">
        <v>2012</v>
      </c>
      <c r="M6" s="174" t="s">
        <v>392</v>
      </c>
    </row>
    <row r="7" spans="1:13" ht="36" customHeight="1" thickBot="1" x14ac:dyDescent="0.25">
      <c r="A7" s="175" t="s">
        <v>393</v>
      </c>
      <c r="B7" s="176">
        <v>272</v>
      </c>
      <c r="C7" s="176">
        <v>193</v>
      </c>
      <c r="D7" s="176">
        <v>170</v>
      </c>
      <c r="E7" s="176">
        <v>32</v>
      </c>
      <c r="F7" s="176">
        <v>64</v>
      </c>
      <c r="G7" s="176">
        <v>91</v>
      </c>
      <c r="H7" s="176">
        <v>170</v>
      </c>
      <c r="I7" s="176">
        <v>243</v>
      </c>
      <c r="J7" s="176">
        <v>685</v>
      </c>
      <c r="K7" s="176">
        <v>610</v>
      </c>
      <c r="L7" s="177"/>
      <c r="M7" s="181" t="s">
        <v>394</v>
      </c>
    </row>
    <row r="8" spans="1:13" ht="36" customHeight="1" thickBot="1" x14ac:dyDescent="0.25">
      <c r="A8" s="178" t="s">
        <v>395</v>
      </c>
      <c r="B8" s="179">
        <v>733</v>
      </c>
      <c r="C8" s="179">
        <v>365</v>
      </c>
      <c r="D8" s="179">
        <v>348</v>
      </c>
      <c r="E8" s="179">
        <v>911</v>
      </c>
      <c r="F8" s="179">
        <v>998</v>
      </c>
      <c r="G8" s="179">
        <v>675</v>
      </c>
      <c r="H8" s="179">
        <v>804</v>
      </c>
      <c r="I8" s="179">
        <v>732</v>
      </c>
      <c r="J8" s="179">
        <v>3340</v>
      </c>
      <c r="K8" s="179">
        <v>2594</v>
      </c>
      <c r="L8" s="180"/>
      <c r="M8" s="182" t="s">
        <v>396</v>
      </c>
    </row>
    <row r="9" spans="1:13" ht="36" customHeight="1" x14ac:dyDescent="0.2">
      <c r="A9" s="316" t="s">
        <v>397</v>
      </c>
      <c r="B9" s="317"/>
      <c r="C9" s="317"/>
      <c r="D9" s="317"/>
      <c r="E9" s="317"/>
      <c r="F9" s="317"/>
      <c r="G9" s="317">
        <v>442</v>
      </c>
      <c r="H9" s="317">
        <v>447</v>
      </c>
      <c r="I9" s="318">
        <v>829</v>
      </c>
      <c r="J9" s="318">
        <v>1206</v>
      </c>
      <c r="K9" s="318">
        <v>1743</v>
      </c>
      <c r="L9" s="319"/>
      <c r="M9" s="320" t="s">
        <v>398</v>
      </c>
    </row>
    <row r="10" spans="1:13" ht="30" customHeight="1" x14ac:dyDescent="0.2">
      <c r="A10" s="321" t="s">
        <v>3</v>
      </c>
      <c r="B10" s="322">
        <v>1046</v>
      </c>
      <c r="C10" s="322">
        <v>1005</v>
      </c>
      <c r="D10" s="322">
        <v>558</v>
      </c>
      <c r="E10" s="322">
        <v>518</v>
      </c>
      <c r="F10" s="322">
        <v>943</v>
      </c>
      <c r="G10" s="322">
        <v>1062</v>
      </c>
      <c r="H10" s="322">
        <v>1208</v>
      </c>
      <c r="I10" s="323">
        <v>1421</v>
      </c>
      <c r="J10" s="323">
        <v>1804</v>
      </c>
      <c r="K10" s="323">
        <f>SUM(K7:K9)</f>
        <v>4947</v>
      </c>
      <c r="L10" s="322">
        <f>SUM(L7:L8)</f>
        <v>0</v>
      </c>
      <c r="M10" s="324" t="s">
        <v>4</v>
      </c>
    </row>
    <row r="11" spans="1:13" s="304" customFormat="1" x14ac:dyDescent="0.2">
      <c r="A11" s="298" t="s">
        <v>595</v>
      </c>
      <c r="M11" s="302" t="s">
        <v>597</v>
      </c>
    </row>
  </sheetData>
  <mergeCells count="6">
    <mergeCell ref="K5:M5"/>
    <mergeCell ref="A1:M1"/>
    <mergeCell ref="A3:M3"/>
    <mergeCell ref="A4:M4"/>
    <mergeCell ref="B5:F5"/>
    <mergeCell ref="A2:M2"/>
  </mergeCells>
  <printOptions horizontalCentered="1" verticalCentered="1"/>
  <pageMargins left="0" right="0" top="0" bottom="0" header="0" footer="0"/>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rightToLeft="1" view="pageBreakPreview" zoomScaleNormal="100" zoomScaleSheetLayoutView="100" workbookViewId="0">
      <selection activeCell="D23" sqref="D23"/>
    </sheetView>
  </sheetViews>
  <sheetFormatPr defaultColWidth="8.85546875" defaultRowHeight="12.75" x14ac:dyDescent="0.2"/>
  <cols>
    <col min="1" max="1" width="25.85546875" style="8" customWidth="1"/>
    <col min="2" max="6" width="14.85546875" style="8" customWidth="1"/>
    <col min="7" max="8" width="25.7109375" style="8" customWidth="1"/>
    <col min="9" max="16384" width="8.85546875" style="8"/>
  </cols>
  <sheetData>
    <row r="1" spans="1:10" s="169" customFormat="1" ht="18" x14ac:dyDescent="0.25">
      <c r="A1" s="908" t="s">
        <v>401</v>
      </c>
      <c r="B1" s="908"/>
      <c r="C1" s="908"/>
      <c r="D1" s="908"/>
      <c r="E1" s="908"/>
      <c r="F1" s="908"/>
      <c r="G1" s="908"/>
      <c r="H1" s="259"/>
      <c r="I1" s="230"/>
      <c r="J1" s="230"/>
    </row>
    <row r="2" spans="1:10" s="262" customFormat="1" ht="18" x14ac:dyDescent="0.25">
      <c r="A2" s="909">
        <v>2014</v>
      </c>
      <c r="B2" s="909"/>
      <c r="C2" s="909"/>
      <c r="D2" s="909"/>
      <c r="E2" s="909"/>
      <c r="F2" s="909"/>
      <c r="G2" s="909"/>
      <c r="H2" s="260"/>
      <c r="I2" s="261"/>
      <c r="J2" s="261"/>
    </row>
    <row r="3" spans="1:10" s="262" customFormat="1" ht="15.75" x14ac:dyDescent="0.25">
      <c r="A3" s="910" t="s">
        <v>402</v>
      </c>
      <c r="B3" s="910"/>
      <c r="C3" s="910"/>
      <c r="D3" s="910"/>
      <c r="E3" s="910"/>
      <c r="F3" s="910"/>
      <c r="G3" s="910"/>
      <c r="H3" s="263"/>
    </row>
    <row r="4" spans="1:10" s="262" customFormat="1" ht="15.75" x14ac:dyDescent="0.25">
      <c r="A4" s="911" t="s">
        <v>586</v>
      </c>
      <c r="B4" s="911"/>
      <c r="C4" s="911"/>
      <c r="D4" s="911"/>
      <c r="E4" s="911"/>
      <c r="F4" s="911"/>
      <c r="G4" s="911"/>
      <c r="H4" s="264"/>
    </row>
    <row r="5" spans="1:10" s="170" customFormat="1" ht="15.75" x14ac:dyDescent="0.2">
      <c r="A5" s="231" t="s">
        <v>576</v>
      </c>
      <c r="B5" s="352"/>
      <c r="C5" s="352"/>
      <c r="D5" s="352"/>
      <c r="E5" s="352"/>
      <c r="F5" s="352"/>
      <c r="G5" s="232" t="s">
        <v>575</v>
      </c>
    </row>
    <row r="6" spans="1:10" ht="57" customHeight="1" x14ac:dyDescent="0.2">
      <c r="A6" s="233" t="s">
        <v>60</v>
      </c>
      <c r="B6" s="234" t="s">
        <v>471</v>
      </c>
      <c r="C6" s="234" t="s">
        <v>472</v>
      </c>
      <c r="D6" s="234" t="s">
        <v>473</v>
      </c>
      <c r="E6" s="234" t="s">
        <v>474</v>
      </c>
      <c r="F6" s="234" t="s">
        <v>475</v>
      </c>
      <c r="G6" s="235" t="s">
        <v>59</v>
      </c>
    </row>
    <row r="7" spans="1:10" ht="23.1" customHeight="1" thickBot="1" x14ac:dyDescent="0.25">
      <c r="A7" s="175" t="s">
        <v>94</v>
      </c>
      <c r="B7" s="196">
        <v>0.34</v>
      </c>
      <c r="C7" s="265" t="s">
        <v>587</v>
      </c>
      <c r="D7" s="474">
        <v>13.3</v>
      </c>
      <c r="E7" s="475">
        <v>51.78</v>
      </c>
      <c r="F7" s="266">
        <v>1.0529999999999999</v>
      </c>
      <c r="G7" s="267" t="s">
        <v>98</v>
      </c>
    </row>
    <row r="8" spans="1:10" ht="23.1" customHeight="1" thickBot="1" x14ac:dyDescent="0.25">
      <c r="A8" s="239" t="s">
        <v>21</v>
      </c>
      <c r="B8" s="198">
        <v>0.77</v>
      </c>
      <c r="C8" s="268">
        <v>1.3220000000000001</v>
      </c>
      <c r="D8" s="481">
        <v>15.8</v>
      </c>
      <c r="E8" s="476">
        <v>49.7</v>
      </c>
      <c r="F8" s="269" t="s">
        <v>587</v>
      </c>
      <c r="G8" s="270" t="s">
        <v>54</v>
      </c>
    </row>
    <row r="9" spans="1:10" ht="23.1" customHeight="1" thickBot="1" x14ac:dyDescent="0.25">
      <c r="A9" s="243" t="s">
        <v>17</v>
      </c>
      <c r="B9" s="200">
        <v>0.03</v>
      </c>
      <c r="C9" s="271">
        <v>2.2450000000000001</v>
      </c>
      <c r="D9" s="482">
        <v>30.9</v>
      </c>
      <c r="E9" s="477">
        <v>113.9</v>
      </c>
      <c r="F9" s="272" t="s">
        <v>587</v>
      </c>
      <c r="G9" s="273" t="s">
        <v>106</v>
      </c>
    </row>
    <row r="10" spans="1:10" ht="23.1" customHeight="1" thickBot="1" x14ac:dyDescent="0.25">
      <c r="A10" s="239" t="s">
        <v>95</v>
      </c>
      <c r="B10" s="274">
        <v>0.97</v>
      </c>
      <c r="C10" s="274">
        <v>3.3940000000000001</v>
      </c>
      <c r="D10" s="483">
        <v>20.77</v>
      </c>
      <c r="E10" s="478">
        <v>20.02</v>
      </c>
      <c r="F10" s="274">
        <v>1.0529999999999999</v>
      </c>
      <c r="G10" s="270" t="s">
        <v>223</v>
      </c>
    </row>
    <row r="11" spans="1:10" ht="23.1" customHeight="1" thickBot="1" x14ac:dyDescent="0.25">
      <c r="A11" s="243" t="s">
        <v>15</v>
      </c>
      <c r="B11" s="275">
        <v>0.87</v>
      </c>
      <c r="C11" s="275">
        <v>2.2200000000000002</v>
      </c>
      <c r="D11" s="484">
        <v>28.9</v>
      </c>
      <c r="E11" s="479">
        <v>26.93</v>
      </c>
      <c r="F11" s="275">
        <v>2.6320000000000001</v>
      </c>
      <c r="G11" s="273" t="s">
        <v>107</v>
      </c>
    </row>
    <row r="12" spans="1:10" ht="23.1" customHeight="1" thickBot="1" x14ac:dyDescent="0.25">
      <c r="A12" s="239" t="s">
        <v>19</v>
      </c>
      <c r="B12" s="198" t="s">
        <v>587</v>
      </c>
      <c r="C12" s="268">
        <v>2.052</v>
      </c>
      <c r="D12" s="481">
        <v>13</v>
      </c>
      <c r="E12" s="476">
        <v>13.81</v>
      </c>
      <c r="F12" s="269">
        <v>0.52600000000000002</v>
      </c>
      <c r="G12" s="270" t="s">
        <v>108</v>
      </c>
    </row>
    <row r="13" spans="1:10" ht="23.1" customHeight="1" thickBot="1" x14ac:dyDescent="0.25">
      <c r="A13" s="243" t="s">
        <v>139</v>
      </c>
      <c r="B13" s="200">
        <v>0.76</v>
      </c>
      <c r="C13" s="271">
        <v>2.1720000000000002</v>
      </c>
      <c r="D13" s="482">
        <v>13.9</v>
      </c>
      <c r="E13" s="477">
        <v>8.2859999999999996</v>
      </c>
      <c r="F13" s="272">
        <v>1.0529999999999999</v>
      </c>
      <c r="G13" s="273" t="s">
        <v>140</v>
      </c>
    </row>
    <row r="14" spans="1:10" ht="23.1" customHeight="1" thickBot="1" x14ac:dyDescent="0.25">
      <c r="A14" s="239" t="s">
        <v>53</v>
      </c>
      <c r="B14" s="198">
        <v>0.11</v>
      </c>
      <c r="C14" s="268" t="s">
        <v>587</v>
      </c>
      <c r="D14" s="481">
        <v>12</v>
      </c>
      <c r="E14" s="476">
        <v>19.3</v>
      </c>
      <c r="F14" s="269">
        <v>1.0529999999999999</v>
      </c>
      <c r="G14" s="270" t="s">
        <v>55</v>
      </c>
    </row>
    <row r="15" spans="1:10" ht="23.1" customHeight="1" thickBot="1" x14ac:dyDescent="0.25">
      <c r="A15" s="243" t="s">
        <v>62</v>
      </c>
      <c r="B15" s="200" t="s">
        <v>587</v>
      </c>
      <c r="C15" s="271">
        <v>3.6339999999999999</v>
      </c>
      <c r="D15" s="482">
        <v>23.58</v>
      </c>
      <c r="E15" s="477">
        <v>17.899999999999999</v>
      </c>
      <c r="F15" s="272">
        <v>2.6320000000000001</v>
      </c>
      <c r="G15" s="273" t="s">
        <v>56</v>
      </c>
    </row>
    <row r="16" spans="1:10" ht="23.1" customHeight="1" thickBot="1" x14ac:dyDescent="0.25">
      <c r="A16" s="239" t="s">
        <v>51</v>
      </c>
      <c r="B16" s="198"/>
      <c r="C16" s="268"/>
      <c r="D16" s="481"/>
      <c r="E16" s="476"/>
      <c r="F16" s="269"/>
      <c r="G16" s="270" t="s">
        <v>57</v>
      </c>
    </row>
    <row r="17" spans="1:11" ht="23.1" customHeight="1" x14ac:dyDescent="0.2">
      <c r="A17" s="247" t="s">
        <v>52</v>
      </c>
      <c r="B17" s="276"/>
      <c r="C17" s="277"/>
      <c r="D17" s="485"/>
      <c r="E17" s="480"/>
      <c r="F17" s="278"/>
      <c r="G17" s="279" t="s">
        <v>58</v>
      </c>
    </row>
    <row r="18" spans="1:11" ht="14.25" customHeight="1" thickBot="1" x14ac:dyDescent="0.25">
      <c r="A18" s="333" t="s">
        <v>169</v>
      </c>
      <c r="B18" s="280"/>
      <c r="C18" s="280"/>
      <c r="D18" s="280"/>
      <c r="E18" s="280"/>
      <c r="F18" s="280"/>
      <c r="G18" s="334" t="s">
        <v>168</v>
      </c>
    </row>
    <row r="19" spans="1:11" ht="14.25" customHeight="1" thickTop="1" thickBot="1" x14ac:dyDescent="0.25">
      <c r="A19" s="335" t="s">
        <v>167</v>
      </c>
      <c r="B19" s="281"/>
      <c r="C19" s="281"/>
      <c r="D19" s="281"/>
      <c r="E19" s="281"/>
      <c r="F19" s="281"/>
      <c r="G19" s="336" t="s">
        <v>166</v>
      </c>
    </row>
    <row r="20" spans="1:11" ht="14.25" customHeight="1" thickTop="1" thickBot="1" x14ac:dyDescent="0.25">
      <c r="A20" s="335" t="s">
        <v>225</v>
      </c>
      <c r="B20" s="281"/>
      <c r="C20" s="281"/>
      <c r="D20" s="281"/>
      <c r="E20" s="281"/>
      <c r="F20" s="281"/>
      <c r="G20" s="336" t="s">
        <v>224</v>
      </c>
    </row>
    <row r="21" spans="1:11" ht="14.25" customHeight="1" thickTop="1" x14ac:dyDescent="0.2">
      <c r="A21" s="472" t="s">
        <v>589</v>
      </c>
      <c r="G21" s="473" t="s">
        <v>588</v>
      </c>
    </row>
    <row r="22" spans="1:11" s="304" customFormat="1" x14ac:dyDescent="0.2">
      <c r="A22" s="304" t="s">
        <v>446</v>
      </c>
      <c r="G22" s="302" t="s">
        <v>447</v>
      </c>
      <c r="J22" s="332"/>
      <c r="K22" s="332"/>
    </row>
    <row r="23" spans="1:11" s="304" customFormat="1" x14ac:dyDescent="0.2">
      <c r="A23" s="912" t="s">
        <v>507</v>
      </c>
      <c r="B23" s="912"/>
      <c r="C23" s="96"/>
      <c r="D23" s="96"/>
      <c r="G23" s="413" t="s">
        <v>508</v>
      </c>
    </row>
  </sheetData>
  <mergeCells count="5">
    <mergeCell ref="A1:G1"/>
    <mergeCell ref="A2:G2"/>
    <mergeCell ref="A3:G3"/>
    <mergeCell ref="A4:G4"/>
    <mergeCell ref="A23:B23"/>
  </mergeCells>
  <printOptions horizontalCentered="1" verticalCentered="1"/>
  <pageMargins left="0" right="0" top="0" bottom="0" header="0" footer="0"/>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rightToLeft="1" view="pageBreakPreview" zoomScaleNormal="100" workbookViewId="0">
      <selection activeCell="G4" sqref="G4"/>
    </sheetView>
  </sheetViews>
  <sheetFormatPr defaultColWidth="8.85546875" defaultRowHeight="12.75" x14ac:dyDescent="0.2"/>
  <cols>
    <col min="1" max="1" width="21.5703125" style="561" customWidth="1"/>
    <col min="2" max="4" width="16.7109375" style="561" customWidth="1"/>
    <col min="5" max="5" width="21.5703125" style="561" customWidth="1"/>
    <col min="6" max="16384" width="8.85546875" style="561"/>
  </cols>
  <sheetData>
    <row r="1" spans="1:6" s="556" customFormat="1" ht="18" x14ac:dyDescent="0.25">
      <c r="A1" s="913" t="s">
        <v>774</v>
      </c>
      <c r="B1" s="913"/>
      <c r="C1" s="913"/>
      <c r="D1" s="913"/>
      <c r="E1" s="913"/>
      <c r="F1" s="555"/>
    </row>
    <row r="2" spans="1:6" s="556" customFormat="1" ht="18" x14ac:dyDescent="0.25">
      <c r="A2" s="913">
        <v>2016</v>
      </c>
      <c r="B2" s="913"/>
      <c r="C2" s="913"/>
      <c r="D2" s="913"/>
      <c r="E2" s="913"/>
      <c r="F2" s="555"/>
    </row>
    <row r="3" spans="1:6" s="556" customFormat="1" ht="15.75" x14ac:dyDescent="0.25">
      <c r="A3" s="914" t="s">
        <v>775</v>
      </c>
      <c r="B3" s="914"/>
      <c r="C3" s="914"/>
      <c r="D3" s="914"/>
      <c r="E3" s="914"/>
    </row>
    <row r="4" spans="1:6" s="556" customFormat="1" ht="15.75" x14ac:dyDescent="0.25">
      <c r="A4" s="915">
        <v>2016</v>
      </c>
      <c r="B4" s="915"/>
      <c r="C4" s="915"/>
      <c r="D4" s="915"/>
      <c r="E4" s="915"/>
    </row>
    <row r="5" spans="1:6" s="560" customFormat="1" ht="15.75" x14ac:dyDescent="0.2">
      <c r="A5" s="557" t="s">
        <v>746</v>
      </c>
      <c r="B5" s="558"/>
      <c r="C5" s="558"/>
      <c r="D5" s="558"/>
      <c r="E5" s="559" t="s">
        <v>745</v>
      </c>
    </row>
    <row r="6" spans="1:6" ht="58.5" customHeight="1" x14ac:dyDescent="0.2">
      <c r="A6" s="233" t="s">
        <v>60</v>
      </c>
      <c r="B6" s="234" t="s">
        <v>480</v>
      </c>
      <c r="C6" s="234" t="s">
        <v>481</v>
      </c>
      <c r="D6" s="234" t="s">
        <v>482</v>
      </c>
      <c r="E6" s="235" t="s">
        <v>59</v>
      </c>
    </row>
    <row r="7" spans="1:6" ht="21.95" customHeight="1" thickBot="1" x14ac:dyDescent="0.25">
      <c r="A7" s="562" t="s">
        <v>94</v>
      </c>
      <c r="B7" s="236" t="s">
        <v>587</v>
      </c>
      <c r="C7" s="237" t="s">
        <v>587</v>
      </c>
      <c r="D7" s="237">
        <v>5.9215</v>
      </c>
      <c r="E7" s="563" t="s">
        <v>146</v>
      </c>
    </row>
    <row r="8" spans="1:6" ht="21.95" customHeight="1" thickBot="1" x14ac:dyDescent="0.25">
      <c r="A8" s="564" t="s">
        <v>21</v>
      </c>
      <c r="B8" s="240" t="s">
        <v>587</v>
      </c>
      <c r="C8" s="241" t="s">
        <v>587</v>
      </c>
      <c r="D8" s="241">
        <v>6.1125000000000007</v>
      </c>
      <c r="E8" s="565" t="s">
        <v>97</v>
      </c>
    </row>
    <row r="9" spans="1:6" ht="21.95" customHeight="1" thickBot="1" x14ac:dyDescent="0.25">
      <c r="A9" s="566" t="s">
        <v>17</v>
      </c>
      <c r="B9" s="244" t="s">
        <v>587</v>
      </c>
      <c r="C9" s="245" t="s">
        <v>587</v>
      </c>
      <c r="D9" s="245">
        <v>5.6710000000000003</v>
      </c>
      <c r="E9" s="567" t="s">
        <v>141</v>
      </c>
    </row>
    <row r="10" spans="1:6" ht="21.95" customHeight="1" thickBot="1" x14ac:dyDescent="0.25">
      <c r="A10" s="564" t="s">
        <v>143</v>
      </c>
      <c r="B10" s="240" t="s">
        <v>587</v>
      </c>
      <c r="C10" s="241" t="s">
        <v>587</v>
      </c>
      <c r="D10" s="241">
        <v>5.3979999999999997</v>
      </c>
      <c r="E10" s="565" t="s">
        <v>147</v>
      </c>
    </row>
    <row r="11" spans="1:6" ht="21.95" customHeight="1" thickBot="1" x14ac:dyDescent="0.25">
      <c r="A11" s="566" t="s">
        <v>15</v>
      </c>
      <c r="B11" s="244" t="s">
        <v>587</v>
      </c>
      <c r="C11" s="245" t="s">
        <v>587</v>
      </c>
      <c r="D11" s="245">
        <v>5.9420000000000011</v>
      </c>
      <c r="E11" s="567" t="s">
        <v>46</v>
      </c>
    </row>
    <row r="12" spans="1:6" ht="21.95" customHeight="1" thickBot="1" x14ac:dyDescent="0.25">
      <c r="A12" s="564" t="s">
        <v>19</v>
      </c>
      <c r="B12" s="240" t="s">
        <v>587</v>
      </c>
      <c r="C12" s="241" t="s">
        <v>587</v>
      </c>
      <c r="D12" s="241">
        <v>6.2025000000000006</v>
      </c>
      <c r="E12" s="565" t="s">
        <v>142</v>
      </c>
    </row>
    <row r="13" spans="1:6" ht="21.95" customHeight="1" thickBot="1" x14ac:dyDescent="0.25">
      <c r="A13" s="566" t="s">
        <v>139</v>
      </c>
      <c r="B13" s="244" t="s">
        <v>587</v>
      </c>
      <c r="C13" s="245" t="s">
        <v>587</v>
      </c>
      <c r="D13" s="245">
        <v>5.6032499999999992</v>
      </c>
      <c r="E13" s="567" t="s">
        <v>148</v>
      </c>
    </row>
    <row r="14" spans="1:6" ht="21.95" customHeight="1" thickBot="1" x14ac:dyDescent="0.25">
      <c r="A14" s="564" t="s">
        <v>53</v>
      </c>
      <c r="B14" s="240" t="s">
        <v>587</v>
      </c>
      <c r="C14" s="241" t="s">
        <v>587</v>
      </c>
      <c r="D14" s="241">
        <v>5.8402499999999993</v>
      </c>
      <c r="E14" s="565" t="s">
        <v>149</v>
      </c>
    </row>
    <row r="15" spans="1:6" ht="21.95" customHeight="1" thickBot="1" x14ac:dyDescent="0.25">
      <c r="A15" s="566" t="s">
        <v>62</v>
      </c>
      <c r="B15" s="244" t="s">
        <v>587</v>
      </c>
      <c r="C15" s="245" t="s">
        <v>587</v>
      </c>
      <c r="D15" s="245">
        <v>5.6652499999999995</v>
      </c>
      <c r="E15" s="567" t="s">
        <v>150</v>
      </c>
    </row>
    <row r="16" spans="1:6" ht="21.95" customHeight="1" thickBot="1" x14ac:dyDescent="0.25">
      <c r="A16" s="564" t="s">
        <v>51</v>
      </c>
      <c r="B16" s="240" t="s">
        <v>587</v>
      </c>
      <c r="C16" s="241" t="s">
        <v>587</v>
      </c>
      <c r="D16" s="241" t="s">
        <v>587</v>
      </c>
      <c r="E16" s="565" t="s">
        <v>151</v>
      </c>
    </row>
    <row r="17" spans="1:11" ht="21.95" customHeight="1" x14ac:dyDescent="0.2">
      <c r="A17" s="568" t="s">
        <v>52</v>
      </c>
      <c r="B17" s="248" t="s">
        <v>587</v>
      </c>
      <c r="C17" s="249" t="s">
        <v>587</v>
      </c>
      <c r="D17" s="249">
        <v>5.0590000000000002</v>
      </c>
      <c r="E17" s="569" t="s">
        <v>152</v>
      </c>
    </row>
    <row r="18" spans="1:11" s="254" customFormat="1" ht="13.5" customHeight="1" x14ac:dyDescent="0.2">
      <c r="A18" s="251" t="s">
        <v>252</v>
      </c>
      <c r="B18" s="570"/>
      <c r="C18" s="251"/>
      <c r="D18" s="251"/>
      <c r="E18" s="571" t="s">
        <v>227</v>
      </c>
    </row>
    <row r="19" spans="1:11" x14ac:dyDescent="0.2">
      <c r="A19" s="571" t="s">
        <v>253</v>
      </c>
      <c r="B19" s="572"/>
      <c r="C19" s="572"/>
      <c r="D19" s="572"/>
      <c r="E19" s="571" t="s">
        <v>226</v>
      </c>
    </row>
    <row r="20" spans="1:11" x14ac:dyDescent="0.2">
      <c r="A20" s="573" t="s">
        <v>589</v>
      </c>
      <c r="B20" s="572"/>
      <c r="C20" s="572"/>
      <c r="D20" s="572"/>
      <c r="E20" s="571" t="s">
        <v>658</v>
      </c>
    </row>
    <row r="21" spans="1:11" x14ac:dyDescent="0.2">
      <c r="A21" s="573" t="s">
        <v>225</v>
      </c>
      <c r="B21" s="574"/>
      <c r="C21" s="572"/>
      <c r="D21" s="572"/>
      <c r="E21" s="575" t="s">
        <v>224</v>
      </c>
      <c r="F21" s="576"/>
      <c r="G21" s="576"/>
      <c r="H21" s="576"/>
      <c r="I21" s="576"/>
    </row>
    <row r="22" spans="1:11" s="577" customFormat="1" x14ac:dyDescent="0.2">
      <c r="A22" s="577" t="s">
        <v>446</v>
      </c>
      <c r="E22" s="578" t="s">
        <v>447</v>
      </c>
      <c r="J22" s="579"/>
      <c r="K22" s="579"/>
    </row>
    <row r="23" spans="1:11" ht="11.25" customHeight="1" x14ac:dyDescent="0.2">
      <c r="A23" s="916"/>
      <c r="B23" s="916"/>
      <c r="C23" s="580"/>
      <c r="D23" s="580"/>
      <c r="E23" s="581"/>
      <c r="F23" s="580"/>
      <c r="G23" s="580"/>
      <c r="H23" s="580"/>
      <c r="I23" s="582"/>
      <c r="J23" s="583"/>
      <c r="K23" s="583"/>
    </row>
  </sheetData>
  <mergeCells count="5">
    <mergeCell ref="A1:E1"/>
    <mergeCell ref="A2:E2"/>
    <mergeCell ref="A3:E3"/>
    <mergeCell ref="A4:E4"/>
    <mergeCell ref="A23:B23"/>
  </mergeCells>
  <printOptions horizontalCentered="1" verticalCentered="1"/>
  <pageMargins left="0" right="0" top="0" bottom="0"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rightToLeft="1" tabSelected="1" view="pageBreakPreview" zoomScaleNormal="100" zoomScaleSheetLayoutView="100" workbookViewId="0">
      <selection activeCell="D10" sqref="D10"/>
    </sheetView>
  </sheetViews>
  <sheetFormatPr defaultColWidth="8.85546875" defaultRowHeight="12.75" x14ac:dyDescent="0.2"/>
  <cols>
    <col min="1" max="1" width="25.85546875" style="8" customWidth="1"/>
    <col min="2" max="5" width="19.85546875" style="8" customWidth="1"/>
    <col min="6" max="7" width="25.7109375" style="8" customWidth="1"/>
    <col min="8" max="16384" width="8.85546875" style="8"/>
  </cols>
  <sheetData>
    <row r="1" spans="1:9" s="169" customFormat="1" ht="18" x14ac:dyDescent="0.25">
      <c r="A1" s="908" t="s">
        <v>791</v>
      </c>
      <c r="B1" s="908"/>
      <c r="C1" s="908"/>
      <c r="D1" s="908"/>
      <c r="E1" s="908"/>
      <c r="F1" s="908"/>
      <c r="G1" s="259"/>
      <c r="H1" s="230"/>
      <c r="I1" s="230"/>
    </row>
    <row r="2" spans="1:9" s="262" customFormat="1" ht="18" x14ac:dyDescent="0.25">
      <c r="A2" s="909">
        <v>2016</v>
      </c>
      <c r="B2" s="909"/>
      <c r="C2" s="909"/>
      <c r="D2" s="909"/>
      <c r="E2" s="909"/>
      <c r="F2" s="909"/>
      <c r="G2" s="260"/>
      <c r="H2" s="261"/>
      <c r="I2" s="261"/>
    </row>
    <row r="3" spans="1:9" s="262" customFormat="1" ht="15.75" x14ac:dyDescent="0.25">
      <c r="A3" s="917" t="s">
        <v>790</v>
      </c>
      <c r="B3" s="917"/>
      <c r="C3" s="917"/>
      <c r="D3" s="917"/>
      <c r="E3" s="917"/>
      <c r="F3" s="917"/>
      <c r="G3" s="263"/>
    </row>
    <row r="4" spans="1:9" s="262" customFormat="1" ht="15.75" x14ac:dyDescent="0.25">
      <c r="A4" s="911" t="s">
        <v>653</v>
      </c>
      <c r="B4" s="911"/>
      <c r="C4" s="911"/>
      <c r="D4" s="911"/>
      <c r="E4" s="911"/>
      <c r="F4" s="911"/>
      <c r="G4" s="264"/>
    </row>
    <row r="5" spans="1:9" s="102" customFormat="1" ht="15.75" x14ac:dyDescent="0.2">
      <c r="A5" s="337" t="s">
        <v>779</v>
      </c>
      <c r="B5" s="354"/>
      <c r="C5" s="354"/>
      <c r="D5" s="354"/>
      <c r="E5" s="354"/>
      <c r="F5" s="310" t="s">
        <v>778</v>
      </c>
    </row>
    <row r="6" spans="1:9" ht="57" customHeight="1" x14ac:dyDescent="0.2">
      <c r="A6" s="233" t="s">
        <v>60</v>
      </c>
      <c r="B6" s="234" t="s">
        <v>472</v>
      </c>
      <c r="C6" s="234" t="s">
        <v>473</v>
      </c>
      <c r="D6" s="234" t="s">
        <v>474</v>
      </c>
      <c r="E6" s="234" t="s">
        <v>475</v>
      </c>
      <c r="F6" s="235" t="s">
        <v>59</v>
      </c>
    </row>
    <row r="7" spans="1:9" ht="23.1" customHeight="1" thickBot="1" x14ac:dyDescent="0.25">
      <c r="A7" s="725" t="s">
        <v>94</v>
      </c>
      <c r="B7" s="726">
        <v>1.5670000000000002</v>
      </c>
      <c r="C7" s="726">
        <v>15.934999999999999</v>
      </c>
      <c r="D7" s="727">
        <v>80.924999999999997</v>
      </c>
      <c r="E7" s="727">
        <v>5.1870000000000003</v>
      </c>
      <c r="F7" s="728" t="s">
        <v>98</v>
      </c>
    </row>
    <row r="8" spans="1:9" ht="23.1" customHeight="1" thickBot="1" x14ac:dyDescent="0.25">
      <c r="A8" s="239" t="s">
        <v>21</v>
      </c>
      <c r="B8" s="481">
        <v>1.143</v>
      </c>
      <c r="C8" s="481">
        <v>9.115499999999999</v>
      </c>
      <c r="D8" s="492">
        <v>19.55</v>
      </c>
      <c r="E8" s="492">
        <v>5.1870000000000003</v>
      </c>
      <c r="F8" s="270" t="s">
        <v>54</v>
      </c>
    </row>
    <row r="9" spans="1:9" ht="23.1" customHeight="1" thickBot="1" x14ac:dyDescent="0.25">
      <c r="A9" s="243" t="s">
        <v>17</v>
      </c>
      <c r="B9" s="482">
        <v>1.4406666666666668</v>
      </c>
      <c r="C9" s="482">
        <v>33.454999999999998</v>
      </c>
      <c r="D9" s="493">
        <v>68.9375</v>
      </c>
      <c r="E9" s="493" t="s">
        <v>222</v>
      </c>
      <c r="F9" s="273" t="s">
        <v>106</v>
      </c>
    </row>
    <row r="10" spans="1:9" ht="23.1" customHeight="1" thickBot="1" x14ac:dyDescent="0.25">
      <c r="A10" s="239" t="s">
        <v>95</v>
      </c>
      <c r="B10" s="483">
        <v>1.375</v>
      </c>
      <c r="C10" s="483">
        <v>26.215</v>
      </c>
      <c r="D10" s="483">
        <v>136</v>
      </c>
      <c r="E10" s="483" t="s">
        <v>222</v>
      </c>
      <c r="F10" s="270" t="s">
        <v>223</v>
      </c>
    </row>
    <row r="11" spans="1:9" ht="23.1" customHeight="1" thickBot="1" x14ac:dyDescent="0.25">
      <c r="A11" s="243" t="s">
        <v>15</v>
      </c>
      <c r="B11" s="484">
        <v>1.375</v>
      </c>
      <c r="C11" s="484">
        <v>35.563000000000002</v>
      </c>
      <c r="D11" s="484">
        <v>262</v>
      </c>
      <c r="E11" s="493" t="s">
        <v>222</v>
      </c>
      <c r="F11" s="273" t="s">
        <v>107</v>
      </c>
    </row>
    <row r="12" spans="1:9" ht="23.1" customHeight="1" thickBot="1" x14ac:dyDescent="0.25">
      <c r="A12" s="239" t="s">
        <v>19</v>
      </c>
      <c r="B12" s="481">
        <v>7.125</v>
      </c>
      <c r="C12" s="481">
        <v>14.5075</v>
      </c>
      <c r="D12" s="492">
        <v>28.015000000000001</v>
      </c>
      <c r="E12" s="492">
        <v>5</v>
      </c>
      <c r="F12" s="270" t="s">
        <v>108</v>
      </c>
    </row>
    <row r="13" spans="1:9" ht="23.1" customHeight="1" thickBot="1" x14ac:dyDescent="0.25">
      <c r="A13" s="243" t="s">
        <v>139</v>
      </c>
      <c r="B13" s="482">
        <v>1.4286666666666665</v>
      </c>
      <c r="C13" s="482">
        <v>15.224500000000001</v>
      </c>
      <c r="D13" s="493">
        <v>58.357500000000002</v>
      </c>
      <c r="E13" s="493" t="s">
        <v>222</v>
      </c>
      <c r="F13" s="273" t="s">
        <v>140</v>
      </c>
    </row>
    <row r="14" spans="1:9" ht="23.1" customHeight="1" thickBot="1" x14ac:dyDescent="0.25">
      <c r="A14" s="239" t="s">
        <v>53</v>
      </c>
      <c r="B14" s="481">
        <v>0.625</v>
      </c>
      <c r="C14" s="481">
        <v>5.7290000000000001</v>
      </c>
      <c r="D14" s="492">
        <v>10</v>
      </c>
      <c r="E14" s="483" t="s">
        <v>222</v>
      </c>
      <c r="F14" s="270" t="s">
        <v>55</v>
      </c>
    </row>
    <row r="15" spans="1:9" ht="23.1" customHeight="1" thickBot="1" x14ac:dyDescent="0.25">
      <c r="A15" s="243" t="s">
        <v>62</v>
      </c>
      <c r="B15" s="482">
        <v>1.5</v>
      </c>
      <c r="C15" s="482">
        <v>24.7895</v>
      </c>
      <c r="D15" s="493">
        <v>21</v>
      </c>
      <c r="E15" s="493" t="s">
        <v>222</v>
      </c>
      <c r="F15" s="273" t="s">
        <v>56</v>
      </c>
    </row>
    <row r="16" spans="1:9" ht="23.1" customHeight="1" thickBot="1" x14ac:dyDescent="0.25">
      <c r="A16" s="239" t="s">
        <v>51</v>
      </c>
      <c r="B16" s="481">
        <v>4.1749999999999998</v>
      </c>
      <c r="C16" s="481">
        <v>69.24499999999999</v>
      </c>
      <c r="D16" s="492">
        <v>141.67500000000001</v>
      </c>
      <c r="E16" s="492">
        <v>5.7050000000000001</v>
      </c>
      <c r="F16" s="270" t="s">
        <v>57</v>
      </c>
    </row>
    <row r="17" spans="1:10" ht="23.1" customHeight="1" x14ac:dyDescent="0.2">
      <c r="A17" s="247" t="s">
        <v>52</v>
      </c>
      <c r="B17" s="485">
        <v>2.125</v>
      </c>
      <c r="C17" s="485">
        <v>11.585000000000001</v>
      </c>
      <c r="D17" s="494">
        <v>94</v>
      </c>
      <c r="E17" s="494" t="s">
        <v>222</v>
      </c>
      <c r="F17" s="279" t="s">
        <v>58</v>
      </c>
    </row>
    <row r="18" spans="1:10" ht="14.25" customHeight="1" thickBot="1" x14ac:dyDescent="0.25">
      <c r="A18" s="333" t="s">
        <v>594</v>
      </c>
      <c r="B18" s="280"/>
      <c r="C18" s="280"/>
      <c r="D18" s="280"/>
      <c r="E18" s="280"/>
      <c r="F18" s="334" t="s">
        <v>596</v>
      </c>
    </row>
    <row r="19" spans="1:10" s="304" customFormat="1" ht="14.25" customHeight="1" thickTop="1" thickBot="1" x14ac:dyDescent="0.25">
      <c r="A19" s="514" t="s">
        <v>229</v>
      </c>
      <c r="B19" s="515"/>
      <c r="C19" s="515"/>
      <c r="D19" s="515"/>
      <c r="E19" s="515"/>
      <c r="F19" s="516" t="s">
        <v>228</v>
      </c>
    </row>
    <row r="20" spans="1:10" s="304" customFormat="1" ht="13.5" thickTop="1" x14ac:dyDescent="0.2">
      <c r="A20" s="304" t="s">
        <v>595</v>
      </c>
      <c r="F20" s="302" t="s">
        <v>597</v>
      </c>
      <c r="I20" s="332"/>
      <c r="J20" s="332"/>
    </row>
    <row r="21" spans="1:10" s="304" customFormat="1" x14ac:dyDescent="0.2">
      <c r="A21" s="918" t="s">
        <v>672</v>
      </c>
      <c r="B21" s="918"/>
      <c r="D21" s="919" t="s">
        <v>673</v>
      </c>
      <c r="E21" s="919"/>
      <c r="F21" s="919"/>
      <c r="I21" s="332"/>
      <c r="J21" s="332"/>
    </row>
  </sheetData>
  <mergeCells count="6">
    <mergeCell ref="A1:F1"/>
    <mergeCell ref="A2:F2"/>
    <mergeCell ref="A3:F3"/>
    <mergeCell ref="A4:F4"/>
    <mergeCell ref="A21:B21"/>
    <mergeCell ref="D21:F21"/>
  </mergeCells>
  <printOptions horizontalCentered="1" verticalCentered="1"/>
  <pageMargins left="0" right="0" top="0" bottom="0" header="0" footer="0"/>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rightToLeft="1" view="pageBreakPreview" zoomScaleNormal="100" zoomScaleSheetLayoutView="100" workbookViewId="0">
      <selection activeCell="B22" sqref="B22"/>
    </sheetView>
  </sheetViews>
  <sheetFormatPr defaultColWidth="8.85546875" defaultRowHeight="12.75" x14ac:dyDescent="0.2"/>
  <cols>
    <col min="1" max="1" width="17.85546875" style="561" customWidth="1"/>
    <col min="2" max="3" width="23.7109375" style="561" customWidth="1"/>
    <col min="4" max="4" width="24.28515625" style="561" customWidth="1"/>
    <col min="5" max="16384" width="8.85546875" style="561"/>
  </cols>
  <sheetData>
    <row r="1" spans="1:6" s="556" customFormat="1" ht="18" x14ac:dyDescent="0.25">
      <c r="A1" s="913" t="s">
        <v>776</v>
      </c>
      <c r="B1" s="913"/>
      <c r="C1" s="913"/>
      <c r="D1" s="920"/>
      <c r="E1" s="555"/>
      <c r="F1" s="555"/>
    </row>
    <row r="2" spans="1:6" s="585" customFormat="1" ht="18" x14ac:dyDescent="0.25">
      <c r="A2" s="921" t="s">
        <v>639</v>
      </c>
      <c r="B2" s="921"/>
      <c r="C2" s="921"/>
      <c r="D2" s="922"/>
      <c r="E2" s="584"/>
      <c r="F2" s="584"/>
    </row>
    <row r="3" spans="1:6" s="585" customFormat="1" ht="36" customHeight="1" x14ac:dyDescent="0.25">
      <c r="A3" s="923" t="s">
        <v>777</v>
      </c>
      <c r="B3" s="923"/>
      <c r="C3" s="923"/>
      <c r="D3" s="924"/>
    </row>
    <row r="4" spans="1:6" s="585" customFormat="1" ht="15.75" x14ac:dyDescent="0.25">
      <c r="A4" s="925" t="s">
        <v>640</v>
      </c>
      <c r="B4" s="925"/>
      <c r="C4" s="925"/>
      <c r="D4" s="926"/>
    </row>
    <row r="5" spans="1:6" s="589" customFormat="1" ht="15.75" x14ac:dyDescent="0.2">
      <c r="A5" s="586" t="s">
        <v>748</v>
      </c>
      <c r="B5" s="587"/>
      <c r="C5" s="587"/>
      <c r="D5" s="588" t="s">
        <v>747</v>
      </c>
    </row>
    <row r="6" spans="1:6" s="589" customFormat="1" ht="25.15" customHeight="1" x14ac:dyDescent="0.2">
      <c r="A6" s="296" t="s">
        <v>60</v>
      </c>
      <c r="B6" s="414" t="s">
        <v>641</v>
      </c>
      <c r="C6" s="414" t="s">
        <v>638</v>
      </c>
      <c r="D6" s="297" t="s">
        <v>59</v>
      </c>
    </row>
    <row r="7" spans="1:6" ht="24.95" customHeight="1" thickBot="1" x14ac:dyDescent="0.25">
      <c r="A7" s="562" t="s">
        <v>94</v>
      </c>
      <c r="B7" s="282" t="s">
        <v>222</v>
      </c>
      <c r="C7" s="282">
        <v>0.63117199999999996</v>
      </c>
      <c r="D7" s="590" t="s">
        <v>98</v>
      </c>
    </row>
    <row r="8" spans="1:6" ht="24.95" customHeight="1" thickBot="1" x14ac:dyDescent="0.25">
      <c r="A8" s="564" t="s">
        <v>21</v>
      </c>
      <c r="B8" s="283">
        <v>7.96</v>
      </c>
      <c r="C8" s="283">
        <v>2.3300999999999998</v>
      </c>
      <c r="D8" s="591" t="s">
        <v>54</v>
      </c>
    </row>
    <row r="9" spans="1:6" ht="24.95" customHeight="1" thickBot="1" x14ac:dyDescent="0.25">
      <c r="A9" s="566" t="s">
        <v>17</v>
      </c>
      <c r="B9" s="284">
        <v>5.95</v>
      </c>
      <c r="C9" s="285" t="s">
        <v>506</v>
      </c>
      <c r="D9" s="592" t="s">
        <v>106</v>
      </c>
    </row>
    <row r="10" spans="1:6" ht="24.95" customHeight="1" thickBot="1" x14ac:dyDescent="0.25">
      <c r="A10" s="564" t="s">
        <v>95</v>
      </c>
      <c r="B10" s="283" t="s">
        <v>222</v>
      </c>
      <c r="C10" s="283" t="s">
        <v>222</v>
      </c>
      <c r="D10" s="591" t="s">
        <v>99</v>
      </c>
    </row>
    <row r="11" spans="1:6" ht="24.95" customHeight="1" thickBot="1" x14ac:dyDescent="0.25">
      <c r="A11" s="566" t="s">
        <v>15</v>
      </c>
      <c r="B11" s="284">
        <v>9.2799999999999994</v>
      </c>
      <c r="C11" s="284">
        <v>1.9081239999999999</v>
      </c>
      <c r="D11" s="592" t="s">
        <v>107</v>
      </c>
    </row>
    <row r="12" spans="1:6" ht="24.95" customHeight="1" thickBot="1" x14ac:dyDescent="0.25">
      <c r="A12" s="564" t="s">
        <v>19</v>
      </c>
      <c r="B12" s="283">
        <v>3.13</v>
      </c>
      <c r="C12" s="283" t="s">
        <v>222</v>
      </c>
      <c r="D12" s="591" t="s">
        <v>108</v>
      </c>
    </row>
    <row r="13" spans="1:6" ht="24.95" customHeight="1" thickBot="1" x14ac:dyDescent="0.25">
      <c r="A13" s="566" t="s">
        <v>53</v>
      </c>
      <c r="B13" s="284" t="s">
        <v>222</v>
      </c>
      <c r="C13" s="284" t="s">
        <v>222</v>
      </c>
      <c r="D13" s="592" t="s">
        <v>55</v>
      </c>
    </row>
    <row r="14" spans="1:6" ht="24.95" customHeight="1" thickBot="1" x14ac:dyDescent="0.25">
      <c r="A14" s="564" t="s">
        <v>62</v>
      </c>
      <c r="B14" s="283" t="s">
        <v>222</v>
      </c>
      <c r="C14" s="283" t="s">
        <v>222</v>
      </c>
      <c r="D14" s="591" t="s">
        <v>56</v>
      </c>
    </row>
    <row r="15" spans="1:6" ht="24.95" customHeight="1" thickBot="1" x14ac:dyDescent="0.25">
      <c r="A15" s="566" t="s">
        <v>51</v>
      </c>
      <c r="B15" s="284" t="s">
        <v>222</v>
      </c>
      <c r="C15" s="284">
        <v>0.43058000000000002</v>
      </c>
      <c r="D15" s="592" t="s">
        <v>57</v>
      </c>
    </row>
    <row r="16" spans="1:6" ht="24.95" customHeight="1" thickBot="1" x14ac:dyDescent="0.25">
      <c r="A16" s="564" t="s">
        <v>96</v>
      </c>
      <c r="B16" s="283" t="s">
        <v>222</v>
      </c>
      <c r="C16" s="286" t="s">
        <v>506</v>
      </c>
      <c r="D16" s="591" t="s">
        <v>100</v>
      </c>
    </row>
    <row r="17" spans="1:11" ht="24.95" customHeight="1" x14ac:dyDescent="0.2">
      <c r="A17" s="568" t="s">
        <v>52</v>
      </c>
      <c r="B17" s="287" t="s">
        <v>222</v>
      </c>
      <c r="C17" s="288" t="s">
        <v>506</v>
      </c>
      <c r="D17" s="593" t="s">
        <v>58</v>
      </c>
    </row>
    <row r="18" spans="1:11" s="577" customFormat="1" x14ac:dyDescent="0.2">
      <c r="A18" s="594" t="s">
        <v>229</v>
      </c>
      <c r="B18" s="595"/>
      <c r="C18" s="595"/>
      <c r="D18" s="595" t="s">
        <v>228</v>
      </c>
    </row>
    <row r="19" spans="1:11" s="577" customFormat="1" x14ac:dyDescent="0.2">
      <c r="A19" s="577" t="s">
        <v>446</v>
      </c>
      <c r="B19" s="595"/>
      <c r="C19" s="595"/>
      <c r="D19" s="578" t="s">
        <v>447</v>
      </c>
      <c r="I19" s="579"/>
    </row>
    <row r="20" spans="1:11" ht="11.25" customHeight="1" x14ac:dyDescent="0.2">
      <c r="A20" s="916" t="s">
        <v>694</v>
      </c>
      <c r="B20" s="916"/>
      <c r="C20" s="580"/>
      <c r="D20" s="581" t="s">
        <v>695</v>
      </c>
      <c r="F20" s="580"/>
      <c r="G20" s="580"/>
      <c r="H20" s="580"/>
      <c r="I20" s="582"/>
      <c r="J20" s="583"/>
      <c r="K20" s="583"/>
    </row>
  </sheetData>
  <mergeCells count="5">
    <mergeCell ref="A1:D1"/>
    <mergeCell ref="A2:D2"/>
    <mergeCell ref="A3:D3"/>
    <mergeCell ref="A4:D4"/>
    <mergeCell ref="A20:B20"/>
  </mergeCells>
  <printOptions horizontalCentered="1" verticalCentered="1"/>
  <pageMargins left="0" right="0" top="0" bottom="0" header="0" footer="0"/>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rightToLeft="1" view="pageBreakPreview" zoomScaleNormal="100" zoomScaleSheetLayoutView="100" workbookViewId="0">
      <selection activeCell="E8" sqref="E8"/>
    </sheetView>
  </sheetViews>
  <sheetFormatPr defaultColWidth="8.85546875" defaultRowHeight="12.75" x14ac:dyDescent="0.2"/>
  <cols>
    <col min="1" max="1" width="16.7109375" style="1" customWidth="1"/>
    <col min="2" max="2" width="26" style="1" customWidth="1"/>
    <col min="3" max="3" width="12.85546875" style="1" customWidth="1"/>
    <col min="4" max="8" width="12" style="1" bestFit="1" customWidth="1"/>
    <col min="9" max="9" width="21" style="1" customWidth="1"/>
    <col min="10" max="10" width="20.140625" style="1" customWidth="1"/>
    <col min="11" max="16384" width="8.85546875" style="1"/>
  </cols>
  <sheetData>
    <row r="1" spans="1:10" s="15" customFormat="1" ht="18" x14ac:dyDescent="0.2">
      <c r="A1" s="937" t="s">
        <v>656</v>
      </c>
      <c r="B1" s="937"/>
      <c r="C1" s="937"/>
      <c r="D1" s="937"/>
      <c r="E1" s="937"/>
      <c r="F1" s="937"/>
      <c r="G1" s="937"/>
      <c r="H1" s="937"/>
      <c r="I1" s="937"/>
      <c r="J1" s="937"/>
    </row>
    <row r="2" spans="1:10" s="15" customFormat="1" ht="18" x14ac:dyDescent="0.25">
      <c r="A2" s="938" t="s">
        <v>649</v>
      </c>
      <c r="B2" s="938"/>
      <c r="C2" s="938"/>
      <c r="D2" s="938"/>
      <c r="E2" s="938"/>
      <c r="F2" s="938"/>
      <c r="G2" s="938"/>
      <c r="H2" s="938"/>
      <c r="I2" s="938"/>
      <c r="J2" s="938"/>
    </row>
    <row r="3" spans="1:10" s="15" customFormat="1" ht="15.75" customHeight="1" x14ac:dyDescent="0.25">
      <c r="A3" s="851" t="s">
        <v>657</v>
      </c>
      <c r="B3" s="851"/>
      <c r="C3" s="851"/>
      <c r="D3" s="851"/>
      <c r="E3" s="851"/>
      <c r="F3" s="851"/>
      <c r="G3" s="851"/>
      <c r="H3" s="851"/>
      <c r="I3" s="851"/>
      <c r="J3" s="851"/>
    </row>
    <row r="4" spans="1:10" s="15" customFormat="1" ht="15.75" x14ac:dyDescent="0.25">
      <c r="A4" s="853" t="s">
        <v>649</v>
      </c>
      <c r="B4" s="853"/>
      <c r="C4" s="853"/>
      <c r="D4" s="853"/>
      <c r="E4" s="853"/>
      <c r="F4" s="853"/>
      <c r="G4" s="853"/>
      <c r="H4" s="853"/>
      <c r="I4" s="853"/>
      <c r="J4" s="853"/>
    </row>
    <row r="5" spans="1:10" s="93" customFormat="1" ht="15.75" x14ac:dyDescent="0.2">
      <c r="A5" s="337" t="s">
        <v>750</v>
      </c>
      <c r="B5" s="338"/>
      <c r="C5" s="338"/>
      <c r="D5" s="338"/>
      <c r="J5" s="310" t="s">
        <v>749</v>
      </c>
    </row>
    <row r="6" spans="1:10" ht="30.75" customHeight="1" x14ac:dyDescent="0.2">
      <c r="A6" s="112" t="s">
        <v>320</v>
      </c>
      <c r="B6" s="731" t="s">
        <v>319</v>
      </c>
      <c r="C6" s="125">
        <v>2011</v>
      </c>
      <c r="D6" s="126">
        <v>2012</v>
      </c>
      <c r="E6" s="124">
        <v>2013</v>
      </c>
      <c r="F6" s="125">
        <v>2014</v>
      </c>
      <c r="G6" s="127">
        <v>2015</v>
      </c>
      <c r="H6" s="127">
        <v>2016</v>
      </c>
      <c r="I6" s="122" t="s">
        <v>302</v>
      </c>
      <c r="J6" s="123" t="s">
        <v>308</v>
      </c>
    </row>
    <row r="7" spans="1:10" ht="20.25" customHeight="1" x14ac:dyDescent="0.2">
      <c r="A7" s="940" t="s">
        <v>315</v>
      </c>
      <c r="B7" s="732" t="s">
        <v>513</v>
      </c>
      <c r="C7" s="733">
        <v>628235</v>
      </c>
      <c r="D7" s="734">
        <v>44151</v>
      </c>
      <c r="E7" s="596">
        <v>0</v>
      </c>
      <c r="F7" s="733">
        <v>0</v>
      </c>
      <c r="G7" s="734">
        <v>0</v>
      </c>
      <c r="H7" s="734">
        <v>0</v>
      </c>
      <c r="I7" s="146" t="s">
        <v>781</v>
      </c>
      <c r="J7" s="939" t="s">
        <v>303</v>
      </c>
    </row>
    <row r="8" spans="1:10" ht="20.25" customHeight="1" x14ac:dyDescent="0.2">
      <c r="A8" s="933"/>
      <c r="B8" s="735" t="s">
        <v>21</v>
      </c>
      <c r="C8" s="736">
        <v>0</v>
      </c>
      <c r="D8" s="737">
        <v>258991</v>
      </c>
      <c r="E8" s="597">
        <v>326960</v>
      </c>
      <c r="F8" s="736">
        <v>408526</v>
      </c>
      <c r="G8" s="737">
        <v>482640</v>
      </c>
      <c r="H8" s="737">
        <v>537313</v>
      </c>
      <c r="I8" s="147" t="s">
        <v>54</v>
      </c>
      <c r="J8" s="935"/>
    </row>
    <row r="9" spans="1:10" ht="20.25" customHeight="1" x14ac:dyDescent="0.2">
      <c r="A9" s="933"/>
      <c r="B9" s="738" t="s">
        <v>311</v>
      </c>
      <c r="C9" s="739">
        <v>187067</v>
      </c>
      <c r="D9" s="740">
        <v>568466</v>
      </c>
      <c r="E9" s="598">
        <v>603702.81999999995</v>
      </c>
      <c r="F9" s="739">
        <v>639522</v>
      </c>
      <c r="G9" s="740">
        <v>613226.42000000004</v>
      </c>
      <c r="H9" s="740">
        <v>618155.92000000004</v>
      </c>
      <c r="I9" s="148" t="s">
        <v>304</v>
      </c>
      <c r="J9" s="935"/>
    </row>
    <row r="10" spans="1:10" ht="20.25" customHeight="1" x14ac:dyDescent="0.2">
      <c r="A10" s="933"/>
      <c r="B10" s="741" t="s">
        <v>312</v>
      </c>
      <c r="C10" s="599">
        <v>815302</v>
      </c>
      <c r="D10" s="605">
        <v>871608</v>
      </c>
      <c r="E10" s="605">
        <v>930662.82</v>
      </c>
      <c r="F10" s="605">
        <v>1048048</v>
      </c>
      <c r="G10" s="605">
        <v>1095866.42</v>
      </c>
      <c r="H10" s="605">
        <f>SUM(H7:H9)</f>
        <v>1155468.92</v>
      </c>
      <c r="I10" s="149" t="s">
        <v>305</v>
      </c>
      <c r="J10" s="935"/>
    </row>
    <row r="11" spans="1:10" ht="20.25" customHeight="1" x14ac:dyDescent="0.2">
      <c r="A11" s="931" t="s">
        <v>317</v>
      </c>
      <c r="B11" s="681" t="s">
        <v>692</v>
      </c>
      <c r="C11" s="742">
        <v>9099486</v>
      </c>
      <c r="D11" s="743">
        <v>9228296</v>
      </c>
      <c r="E11" s="600">
        <v>8893750</v>
      </c>
      <c r="F11" s="742">
        <v>6433372</v>
      </c>
      <c r="G11" s="743">
        <v>3806745</v>
      </c>
      <c r="H11" s="743">
        <v>1998853</v>
      </c>
      <c r="I11" s="150" t="s">
        <v>693</v>
      </c>
      <c r="J11" s="932" t="s">
        <v>309</v>
      </c>
    </row>
    <row r="12" spans="1:10" ht="20.25" customHeight="1" x14ac:dyDescent="0.2">
      <c r="A12" s="931"/>
      <c r="B12" s="681" t="s">
        <v>674</v>
      </c>
      <c r="C12" s="742"/>
      <c r="D12" s="743"/>
      <c r="E12" s="600"/>
      <c r="F12" s="742"/>
      <c r="G12" s="743">
        <v>459857.3</v>
      </c>
      <c r="H12" s="743">
        <v>485657.18</v>
      </c>
      <c r="I12" s="150" t="s">
        <v>678</v>
      </c>
      <c r="J12" s="932"/>
    </row>
    <row r="13" spans="1:10" ht="20.25" customHeight="1" x14ac:dyDescent="0.2">
      <c r="A13" s="931"/>
      <c r="B13" s="682" t="s">
        <v>511</v>
      </c>
      <c r="C13" s="744">
        <v>470298</v>
      </c>
      <c r="D13" s="745">
        <v>59086</v>
      </c>
      <c r="E13" s="601">
        <v>0</v>
      </c>
      <c r="F13" s="744">
        <v>0</v>
      </c>
      <c r="G13" s="745">
        <v>0</v>
      </c>
      <c r="H13" s="745">
        <v>0</v>
      </c>
      <c r="I13" s="151" t="s">
        <v>782</v>
      </c>
      <c r="J13" s="932"/>
    </row>
    <row r="14" spans="1:10" ht="20.25" customHeight="1" x14ac:dyDescent="0.2">
      <c r="A14" s="931"/>
      <c r="B14" s="746" t="s">
        <v>21</v>
      </c>
      <c r="C14" s="747">
        <v>0</v>
      </c>
      <c r="D14" s="748">
        <v>419503</v>
      </c>
      <c r="E14" s="602">
        <v>460737</v>
      </c>
      <c r="F14" s="747">
        <v>622978</v>
      </c>
      <c r="G14" s="748">
        <v>469669</v>
      </c>
      <c r="H14" s="748">
        <v>548527</v>
      </c>
      <c r="I14" s="152" t="s">
        <v>54</v>
      </c>
      <c r="J14" s="932"/>
    </row>
    <row r="15" spans="1:10" ht="20.25" customHeight="1" x14ac:dyDescent="0.2">
      <c r="A15" s="931"/>
      <c r="B15" s="749" t="s">
        <v>598</v>
      </c>
      <c r="C15" s="750"/>
      <c r="D15" s="751"/>
      <c r="E15" s="619"/>
      <c r="F15" s="750"/>
      <c r="G15" s="751"/>
      <c r="H15" s="751">
        <v>2096906</v>
      </c>
      <c r="I15" s="620" t="s">
        <v>291</v>
      </c>
      <c r="J15" s="932"/>
    </row>
    <row r="16" spans="1:10" ht="20.25" customHeight="1" x14ac:dyDescent="0.2">
      <c r="A16" s="931"/>
      <c r="B16" s="684" t="s">
        <v>783</v>
      </c>
      <c r="C16" s="752">
        <v>0</v>
      </c>
      <c r="D16" s="753">
        <v>0</v>
      </c>
      <c r="E16" s="754">
        <v>0</v>
      </c>
      <c r="F16" s="752">
        <v>0</v>
      </c>
      <c r="G16" s="753">
        <f>+G12</f>
        <v>459857.3</v>
      </c>
      <c r="H16" s="753">
        <f>+H12</f>
        <v>485657.18</v>
      </c>
      <c r="I16" s="153" t="s">
        <v>784</v>
      </c>
      <c r="J16" s="932"/>
    </row>
    <row r="17" spans="1:11" ht="20.25" customHeight="1" x14ac:dyDescent="0.2">
      <c r="A17" s="931"/>
      <c r="B17" s="684" t="s">
        <v>785</v>
      </c>
      <c r="C17" s="606">
        <f t="shared" ref="C17:G17" si="0">+C15+C14+C13+C11</f>
        <v>9569784</v>
      </c>
      <c r="D17" s="606">
        <f t="shared" si="0"/>
        <v>9706885</v>
      </c>
      <c r="E17" s="606">
        <f t="shared" si="0"/>
        <v>9354487</v>
      </c>
      <c r="F17" s="606">
        <f t="shared" si="0"/>
        <v>7056350</v>
      </c>
      <c r="G17" s="606">
        <f t="shared" si="0"/>
        <v>4276414</v>
      </c>
      <c r="H17" s="606">
        <f>+H15+H14+H13+H11</f>
        <v>4644286</v>
      </c>
      <c r="I17" s="153" t="s">
        <v>786</v>
      </c>
      <c r="J17" s="932"/>
    </row>
    <row r="18" spans="1:11" s="14" customFormat="1" ht="20.25" customHeight="1" x14ac:dyDescent="0.2">
      <c r="A18" s="933" t="s">
        <v>512</v>
      </c>
      <c r="B18" s="732" t="s">
        <v>511</v>
      </c>
      <c r="C18" s="733">
        <v>1751101</v>
      </c>
      <c r="D18" s="734">
        <v>304259</v>
      </c>
      <c r="E18" s="596">
        <v>0</v>
      </c>
      <c r="F18" s="733">
        <v>0</v>
      </c>
      <c r="G18" s="734">
        <v>0</v>
      </c>
      <c r="H18" s="734">
        <v>0</v>
      </c>
      <c r="I18" s="146" t="s">
        <v>782</v>
      </c>
      <c r="J18" s="935" t="s">
        <v>514</v>
      </c>
    </row>
    <row r="19" spans="1:11" ht="20.25" customHeight="1" x14ac:dyDescent="0.2">
      <c r="A19" s="933"/>
      <c r="B19" s="738" t="s">
        <v>21</v>
      </c>
      <c r="C19" s="739">
        <v>0</v>
      </c>
      <c r="D19" s="740">
        <v>1340776</v>
      </c>
      <c r="E19" s="598">
        <v>1796396</v>
      </c>
      <c r="F19" s="739">
        <v>1747678</v>
      </c>
      <c r="G19" s="740">
        <v>2048954</v>
      </c>
      <c r="H19" s="740">
        <v>2333567</v>
      </c>
      <c r="I19" s="148" t="s">
        <v>54</v>
      </c>
      <c r="J19" s="935"/>
    </row>
    <row r="20" spans="1:11" ht="20.25" customHeight="1" x14ac:dyDescent="0.2">
      <c r="A20" s="933"/>
      <c r="B20" s="741" t="s">
        <v>313</v>
      </c>
      <c r="C20" s="599">
        <v>1751101</v>
      </c>
      <c r="D20" s="605">
        <v>1645035</v>
      </c>
      <c r="E20" s="605">
        <v>1796396</v>
      </c>
      <c r="F20" s="605">
        <v>1747678</v>
      </c>
      <c r="G20" s="605">
        <v>2048954</v>
      </c>
      <c r="H20" s="605">
        <f>SUM(H18:H19)</f>
        <v>2333567</v>
      </c>
      <c r="I20" s="149" t="s">
        <v>306</v>
      </c>
      <c r="J20" s="935"/>
    </row>
    <row r="21" spans="1:11" ht="20.25" customHeight="1" x14ac:dyDescent="0.2">
      <c r="A21" s="931" t="s">
        <v>318</v>
      </c>
      <c r="B21" s="681" t="s">
        <v>692</v>
      </c>
      <c r="C21" s="742">
        <v>21353</v>
      </c>
      <c r="D21" s="743">
        <v>2726</v>
      </c>
      <c r="E21" s="600">
        <v>16448.16504</v>
      </c>
      <c r="F21" s="742">
        <v>31605</v>
      </c>
      <c r="G21" s="743">
        <v>36297.14</v>
      </c>
      <c r="H21" s="743">
        <v>37823.659408514788</v>
      </c>
      <c r="I21" s="150" t="s">
        <v>693</v>
      </c>
      <c r="J21" s="932" t="s">
        <v>310</v>
      </c>
    </row>
    <row r="22" spans="1:11" ht="20.25" customHeight="1" x14ac:dyDescent="0.2">
      <c r="A22" s="931"/>
      <c r="B22" s="681" t="s">
        <v>674</v>
      </c>
      <c r="C22" s="742"/>
      <c r="D22" s="743"/>
      <c r="E22" s="600"/>
      <c r="F22" s="742"/>
      <c r="G22" s="743">
        <v>12933</v>
      </c>
      <c r="H22" s="743">
        <v>17739</v>
      </c>
      <c r="I22" s="150" t="s">
        <v>678</v>
      </c>
      <c r="J22" s="932"/>
    </row>
    <row r="23" spans="1:11" ht="20.25" customHeight="1" x14ac:dyDescent="0.2">
      <c r="A23" s="931"/>
      <c r="B23" s="682" t="s">
        <v>675</v>
      </c>
      <c r="C23" s="744">
        <v>0</v>
      </c>
      <c r="D23" s="745">
        <v>0</v>
      </c>
      <c r="E23" s="601">
        <v>0</v>
      </c>
      <c r="F23" s="744">
        <v>0</v>
      </c>
      <c r="G23" s="745">
        <v>9268.57</v>
      </c>
      <c r="H23" s="745">
        <v>5621</v>
      </c>
      <c r="I23" s="151" t="s">
        <v>679</v>
      </c>
      <c r="J23" s="932"/>
    </row>
    <row r="24" spans="1:11" ht="20.25" customHeight="1" x14ac:dyDescent="0.2">
      <c r="A24" s="931"/>
      <c r="B24" s="682" t="s">
        <v>311</v>
      </c>
      <c r="C24" s="747">
        <v>0</v>
      </c>
      <c r="D24" s="748">
        <v>21885</v>
      </c>
      <c r="E24" s="602">
        <v>8942.7466400000012</v>
      </c>
      <c r="F24" s="747">
        <v>0</v>
      </c>
      <c r="G24" s="748">
        <v>0</v>
      </c>
      <c r="H24" s="748">
        <v>0</v>
      </c>
      <c r="I24" s="151" t="s">
        <v>304</v>
      </c>
      <c r="J24" s="932"/>
      <c r="K24" s="12"/>
    </row>
    <row r="25" spans="1:11" ht="20.25" customHeight="1" x14ac:dyDescent="0.2">
      <c r="A25" s="931"/>
      <c r="B25" s="684" t="s">
        <v>677</v>
      </c>
      <c r="C25" s="606">
        <v>0</v>
      </c>
      <c r="D25" s="606">
        <v>0</v>
      </c>
      <c r="E25" s="606">
        <v>0</v>
      </c>
      <c r="F25" s="606">
        <v>0</v>
      </c>
      <c r="G25" s="606">
        <f>+G23+G22</f>
        <v>22201.57</v>
      </c>
      <c r="H25" s="606">
        <f>+H23+H22</f>
        <v>23360</v>
      </c>
      <c r="I25" s="153" t="s">
        <v>681</v>
      </c>
      <c r="J25" s="932"/>
    </row>
    <row r="26" spans="1:11" ht="20.25" customHeight="1" x14ac:dyDescent="0.2">
      <c r="A26" s="730"/>
      <c r="B26" s="683" t="s">
        <v>676</v>
      </c>
      <c r="C26" s="606">
        <v>21353</v>
      </c>
      <c r="D26" s="606">
        <v>24611</v>
      </c>
      <c r="E26" s="606">
        <v>25390.911680000001</v>
      </c>
      <c r="F26" s="606">
        <v>31605</v>
      </c>
      <c r="G26" s="603">
        <f>+G21</f>
        <v>36297.14</v>
      </c>
      <c r="H26" s="603">
        <f>+H21</f>
        <v>37823.659408514788</v>
      </c>
      <c r="I26" s="153" t="s">
        <v>680</v>
      </c>
      <c r="J26" s="729"/>
    </row>
    <row r="27" spans="1:11" ht="20.25" customHeight="1" x14ac:dyDescent="0.2">
      <c r="A27" s="933" t="s">
        <v>316</v>
      </c>
      <c r="B27" s="732" t="s">
        <v>511</v>
      </c>
      <c r="C27" s="733">
        <v>5931</v>
      </c>
      <c r="D27" s="734">
        <v>558</v>
      </c>
      <c r="E27" s="596">
        <v>0</v>
      </c>
      <c r="F27" s="733">
        <v>0</v>
      </c>
      <c r="G27" s="734">
        <v>0</v>
      </c>
      <c r="H27" s="734">
        <v>0</v>
      </c>
      <c r="I27" s="146" t="s">
        <v>787</v>
      </c>
      <c r="J27" s="935" t="s">
        <v>307</v>
      </c>
    </row>
    <row r="28" spans="1:11" ht="20.25" customHeight="1" x14ac:dyDescent="0.2">
      <c r="A28" s="933"/>
      <c r="B28" s="735" t="s">
        <v>21</v>
      </c>
      <c r="C28" s="736">
        <v>0</v>
      </c>
      <c r="D28" s="737">
        <v>4797</v>
      </c>
      <c r="E28" s="597">
        <v>10064</v>
      </c>
      <c r="F28" s="736">
        <v>12540</v>
      </c>
      <c r="G28" s="737">
        <v>207367</v>
      </c>
      <c r="H28" s="737">
        <v>213021.7</v>
      </c>
      <c r="I28" s="148" t="s">
        <v>54</v>
      </c>
      <c r="J28" s="935"/>
    </row>
    <row r="29" spans="1:11" ht="20.25" customHeight="1" x14ac:dyDescent="0.2">
      <c r="A29" s="934"/>
      <c r="B29" s="738" t="s">
        <v>311</v>
      </c>
      <c r="C29" s="734">
        <v>0</v>
      </c>
      <c r="D29" s="734">
        <v>0</v>
      </c>
      <c r="E29" s="734">
        <v>0</v>
      </c>
      <c r="F29" s="734">
        <v>0</v>
      </c>
      <c r="G29" s="734">
        <v>9468.2199999999993</v>
      </c>
      <c r="H29" s="740">
        <v>10625.399999999998</v>
      </c>
      <c r="I29" s="148" t="s">
        <v>304</v>
      </c>
      <c r="J29" s="936"/>
    </row>
    <row r="30" spans="1:11" ht="23.25" customHeight="1" x14ac:dyDescent="0.2">
      <c r="A30" s="934"/>
      <c r="B30" s="741" t="s">
        <v>314</v>
      </c>
      <c r="C30" s="599">
        <v>5931</v>
      </c>
      <c r="D30" s="605">
        <v>5355</v>
      </c>
      <c r="E30" s="605">
        <v>10064</v>
      </c>
      <c r="F30" s="605">
        <v>12540</v>
      </c>
      <c r="G30" s="605">
        <v>216835.22</v>
      </c>
      <c r="H30" s="605">
        <f>SUM(H27:H29)</f>
        <v>223647.1</v>
      </c>
      <c r="I30" s="149" t="s">
        <v>321</v>
      </c>
      <c r="J30" s="936"/>
    </row>
    <row r="31" spans="1:11" s="298" customFormat="1" ht="15.75" x14ac:dyDescent="0.2">
      <c r="A31" s="927" t="s">
        <v>682</v>
      </c>
      <c r="B31" s="928"/>
      <c r="C31" s="604">
        <v>0</v>
      </c>
      <c r="D31" s="604">
        <v>0</v>
      </c>
      <c r="E31" s="604">
        <v>0</v>
      </c>
      <c r="F31" s="604">
        <v>0</v>
      </c>
      <c r="G31" s="604">
        <f>+G25+G16</f>
        <v>482058.87</v>
      </c>
      <c r="H31" s="604">
        <f>+H25+H16</f>
        <v>509017.18</v>
      </c>
      <c r="I31" s="929" t="s">
        <v>684</v>
      </c>
      <c r="J31" s="930"/>
    </row>
    <row r="32" spans="1:11" s="298" customFormat="1" ht="15.75" x14ac:dyDescent="0.2">
      <c r="A32" s="927" t="s">
        <v>683</v>
      </c>
      <c r="B32" s="928"/>
      <c r="C32" s="604">
        <f t="shared" ref="C32:G32" si="1">SUM(C30+C26+C20+C17+C10)</f>
        <v>12163471</v>
      </c>
      <c r="D32" s="604">
        <f t="shared" si="1"/>
        <v>12253494</v>
      </c>
      <c r="E32" s="604">
        <f t="shared" si="1"/>
        <v>12117000.73168</v>
      </c>
      <c r="F32" s="604">
        <f t="shared" si="1"/>
        <v>9896221</v>
      </c>
      <c r="G32" s="604">
        <f t="shared" si="1"/>
        <v>7674366.7799999993</v>
      </c>
      <c r="H32" s="604">
        <f>SUM(H30+H26+H20+H17+H10)</f>
        <v>8394792.6794085149</v>
      </c>
      <c r="I32" s="929" t="s">
        <v>685</v>
      </c>
      <c r="J32" s="930"/>
    </row>
    <row r="33" spans="1:10" s="298" customFormat="1" x14ac:dyDescent="0.2">
      <c r="A33" s="755" t="s">
        <v>522</v>
      </c>
      <c r="B33" s="756"/>
      <c r="C33" s="756"/>
      <c r="D33" s="756"/>
      <c r="E33" s="756"/>
      <c r="F33" s="756"/>
      <c r="G33" s="756"/>
      <c r="H33" s="756"/>
      <c r="I33" s="756"/>
      <c r="J33" s="756" t="s">
        <v>788</v>
      </c>
    </row>
    <row r="34" spans="1:10" x14ac:dyDescent="0.2">
      <c r="A34" s="757" t="s">
        <v>523</v>
      </c>
      <c r="B34" s="756"/>
      <c r="C34" s="756"/>
      <c r="D34" s="756"/>
      <c r="E34" s="756"/>
      <c r="F34" s="756"/>
      <c r="G34" s="756"/>
      <c r="H34" s="756"/>
      <c r="I34" s="756"/>
      <c r="J34" s="756" t="s">
        <v>789</v>
      </c>
    </row>
    <row r="35" spans="1:10" x14ac:dyDescent="0.2">
      <c r="A35" s="677" t="s">
        <v>446</v>
      </c>
      <c r="B35" s="756"/>
      <c r="C35" s="756"/>
      <c r="D35" s="756"/>
      <c r="E35" s="756"/>
      <c r="F35" s="756"/>
      <c r="G35" s="756"/>
      <c r="H35" s="756"/>
      <c r="I35" s="756"/>
      <c r="J35" s="758" t="s">
        <v>447</v>
      </c>
    </row>
  </sheetData>
  <mergeCells count="18">
    <mergeCell ref="A11:A17"/>
    <mergeCell ref="J11:J17"/>
    <mergeCell ref="A18:A20"/>
    <mergeCell ref="J18:J20"/>
    <mergeCell ref="A1:J1"/>
    <mergeCell ref="A2:J2"/>
    <mergeCell ref="A3:J3"/>
    <mergeCell ref="A4:J4"/>
    <mergeCell ref="J7:J10"/>
    <mergeCell ref="A7:A10"/>
    <mergeCell ref="A32:B32"/>
    <mergeCell ref="I32:J32"/>
    <mergeCell ref="A21:A25"/>
    <mergeCell ref="J21:J25"/>
    <mergeCell ref="A27:A30"/>
    <mergeCell ref="J27:J30"/>
    <mergeCell ref="A31:B31"/>
    <mergeCell ref="I31:J31"/>
  </mergeCells>
  <printOptions horizontalCentered="1" verticalCentered="1"/>
  <pageMargins left="0" right="0" top="0" bottom="0" header="0" footer="0"/>
  <pageSetup paperSize="9" scale="80"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K24"/>
  <sheetViews>
    <sheetView rightToLeft="1" view="pageBreakPreview" zoomScaleNormal="100" zoomScaleSheetLayoutView="100" workbookViewId="0">
      <selection activeCell="A5" sqref="A5"/>
    </sheetView>
  </sheetViews>
  <sheetFormatPr defaultColWidth="8.85546875" defaultRowHeight="12.75" x14ac:dyDescent="0.2"/>
  <cols>
    <col min="1" max="1" width="36" style="1" customWidth="1"/>
    <col min="2" max="3" width="9.85546875" style="1" hidden="1" customWidth="1"/>
    <col min="4" max="10" width="10.7109375" style="1" customWidth="1"/>
    <col min="11" max="11" width="36" style="1" customWidth="1"/>
    <col min="12" max="16384" width="8.85546875" style="1"/>
  </cols>
  <sheetData>
    <row r="1" spans="1:11" s="18" customFormat="1" ht="20.25" x14ac:dyDescent="0.3">
      <c r="A1" s="941" t="s">
        <v>361</v>
      </c>
      <c r="B1" s="941"/>
      <c r="C1" s="941"/>
      <c r="D1" s="941"/>
      <c r="E1" s="941"/>
      <c r="F1" s="941"/>
      <c r="G1" s="941"/>
      <c r="H1" s="941"/>
      <c r="I1" s="941"/>
      <c r="J1" s="941"/>
      <c r="K1" s="941"/>
    </row>
    <row r="2" spans="1:11" s="18" customFormat="1" ht="20.25" x14ac:dyDescent="0.3">
      <c r="A2" s="941" t="s">
        <v>650</v>
      </c>
      <c r="B2" s="941"/>
      <c r="C2" s="941"/>
      <c r="D2" s="941"/>
      <c r="E2" s="941"/>
      <c r="F2" s="941"/>
      <c r="G2" s="941"/>
      <c r="H2" s="941"/>
      <c r="I2" s="941"/>
      <c r="J2" s="941"/>
      <c r="K2" s="941"/>
    </row>
    <row r="3" spans="1:11" s="15" customFormat="1" ht="15.75" x14ac:dyDescent="0.25">
      <c r="A3" s="851" t="s">
        <v>334</v>
      </c>
      <c r="B3" s="851"/>
      <c r="C3" s="851"/>
      <c r="D3" s="851"/>
      <c r="E3" s="851"/>
      <c r="F3" s="851"/>
      <c r="G3" s="851"/>
      <c r="H3" s="851"/>
      <c r="I3" s="851"/>
      <c r="J3" s="851"/>
      <c r="K3" s="851"/>
    </row>
    <row r="4" spans="1:11" s="15" customFormat="1" ht="15.75" x14ac:dyDescent="0.25">
      <c r="A4" s="853" t="s">
        <v>650</v>
      </c>
      <c r="B4" s="853"/>
      <c r="C4" s="853"/>
      <c r="D4" s="853"/>
      <c r="E4" s="853"/>
      <c r="F4" s="853"/>
      <c r="G4" s="853"/>
      <c r="H4" s="853"/>
      <c r="I4" s="853"/>
      <c r="J4" s="853"/>
      <c r="K4" s="853"/>
    </row>
    <row r="5" spans="1:11" s="9" customFormat="1" ht="15.75" x14ac:dyDescent="0.2">
      <c r="A5" s="82" t="s">
        <v>752</v>
      </c>
      <c r="B5" s="93"/>
      <c r="C5" s="93"/>
      <c r="D5" s="93"/>
      <c r="E5" s="93"/>
      <c r="F5" s="93"/>
      <c r="G5" s="93"/>
      <c r="H5" s="93"/>
      <c r="I5" s="93"/>
      <c r="J5" s="93"/>
      <c r="K5" s="94" t="s">
        <v>751</v>
      </c>
    </row>
    <row r="6" spans="1:11" ht="46.5" customHeight="1" x14ac:dyDescent="0.2">
      <c r="A6" s="120" t="s">
        <v>476</v>
      </c>
      <c r="B6" s="92">
        <v>2004</v>
      </c>
      <c r="C6" s="92">
        <v>2005</v>
      </c>
      <c r="D6" s="92">
        <v>2010</v>
      </c>
      <c r="E6" s="92">
        <v>2011</v>
      </c>
      <c r="F6" s="92">
        <v>2012</v>
      </c>
      <c r="G6" s="92">
        <v>2013</v>
      </c>
      <c r="H6" s="92">
        <v>2014</v>
      </c>
      <c r="I6" s="92">
        <v>2015</v>
      </c>
      <c r="J6" s="92">
        <v>2016</v>
      </c>
      <c r="K6" s="48" t="s">
        <v>477</v>
      </c>
    </row>
    <row r="7" spans="1:11" ht="30" customHeight="1" thickBot="1" x14ac:dyDescent="0.25">
      <c r="A7" s="119" t="s">
        <v>491</v>
      </c>
      <c r="B7" s="154" t="s">
        <v>264</v>
      </c>
      <c r="C7" s="154" t="s">
        <v>264</v>
      </c>
      <c r="D7" s="607">
        <v>20.074999999999999</v>
      </c>
      <c r="E7" s="608">
        <v>16.425000000000001</v>
      </c>
      <c r="F7" s="608">
        <v>21.9</v>
      </c>
      <c r="G7" s="608">
        <v>18.037935000000001</v>
      </c>
      <c r="H7" s="608">
        <v>11.3</v>
      </c>
      <c r="I7" s="608">
        <v>1.7</v>
      </c>
      <c r="J7" s="608">
        <v>1.9</v>
      </c>
      <c r="K7" s="105" t="s">
        <v>335</v>
      </c>
    </row>
    <row r="8" spans="1:11" ht="30" customHeight="1" thickBot="1" x14ac:dyDescent="0.25">
      <c r="A8" s="43" t="s">
        <v>362</v>
      </c>
      <c r="B8" s="155">
        <v>24.541</v>
      </c>
      <c r="C8" s="155">
        <v>55.267505000000007</v>
      </c>
      <c r="D8" s="609">
        <v>101.65288599999997</v>
      </c>
      <c r="E8" s="609">
        <v>123.88652</v>
      </c>
      <c r="F8" s="609">
        <v>142.33888759999999</v>
      </c>
      <c r="G8" s="609">
        <v>158.792</v>
      </c>
      <c r="H8" s="609">
        <v>173.93</v>
      </c>
      <c r="I8" s="609">
        <v>197.49</v>
      </c>
      <c r="J8" s="609">
        <v>209.51764399999999</v>
      </c>
      <c r="K8" s="50" t="s">
        <v>336</v>
      </c>
    </row>
    <row r="9" spans="1:11" ht="30" customHeight="1" thickBot="1" x14ac:dyDescent="0.25">
      <c r="A9" s="113" t="s">
        <v>370</v>
      </c>
      <c r="B9" s="156" t="s">
        <v>77</v>
      </c>
      <c r="C9" s="156" t="s">
        <v>77</v>
      </c>
      <c r="D9" s="610">
        <v>0.20111799999999999</v>
      </c>
      <c r="E9" s="610">
        <v>0.19783600000000001</v>
      </c>
      <c r="F9" s="610">
        <v>0.25228100000000003</v>
      </c>
      <c r="G9" s="610">
        <v>0.27002999999999999</v>
      </c>
      <c r="H9" s="610">
        <v>0.30105999999999999</v>
      </c>
      <c r="I9" s="610">
        <v>0.32</v>
      </c>
      <c r="J9" s="610">
        <v>0.27339999999999998</v>
      </c>
      <c r="K9" s="114" t="s">
        <v>337</v>
      </c>
    </row>
    <row r="10" spans="1:11" ht="30" customHeight="1" x14ac:dyDescent="0.2">
      <c r="A10" s="117" t="s">
        <v>369</v>
      </c>
      <c r="B10" s="157">
        <v>24.541</v>
      </c>
      <c r="C10" s="157">
        <v>55.267505000000007</v>
      </c>
      <c r="D10" s="611">
        <v>101.451768</v>
      </c>
      <c r="E10" s="611">
        <v>123.68868399999999</v>
      </c>
      <c r="F10" s="611">
        <v>142.08660660000001</v>
      </c>
      <c r="G10" s="611">
        <v>157.88690400000002</v>
      </c>
      <c r="H10" s="611">
        <v>173.63</v>
      </c>
      <c r="I10" s="611">
        <v>197.17</v>
      </c>
      <c r="J10" s="611">
        <v>209.24420000000001</v>
      </c>
      <c r="K10" s="118" t="s">
        <v>338</v>
      </c>
    </row>
    <row r="11" spans="1:11" ht="30" customHeight="1" thickBot="1" x14ac:dyDescent="0.25">
      <c r="A11" s="119" t="s">
        <v>492</v>
      </c>
      <c r="B11" s="154">
        <v>24.542000000000002</v>
      </c>
      <c r="C11" s="154">
        <v>54.462999999999994</v>
      </c>
      <c r="D11" s="608">
        <v>101.16362000000001</v>
      </c>
      <c r="E11" s="608">
        <v>108.79777999999999</v>
      </c>
      <c r="F11" s="608">
        <v>128.77100799999999</v>
      </c>
      <c r="G11" s="608">
        <v>151.21770000000001</v>
      </c>
      <c r="H11" s="608">
        <v>168.95</v>
      </c>
      <c r="I11" s="608">
        <v>193.84</v>
      </c>
      <c r="J11" s="608">
        <v>204.39241657699995</v>
      </c>
      <c r="K11" s="105" t="s">
        <v>339</v>
      </c>
    </row>
    <row r="12" spans="1:11" ht="30" customHeight="1" thickBot="1" x14ac:dyDescent="0.25">
      <c r="A12" s="115" t="s">
        <v>487</v>
      </c>
      <c r="B12" s="158">
        <v>14.769</v>
      </c>
      <c r="C12" s="158">
        <v>34.034999999999997</v>
      </c>
      <c r="D12" s="609">
        <v>32.274999999999999</v>
      </c>
      <c r="E12" s="609">
        <v>41.978999999999999</v>
      </c>
      <c r="F12" s="609">
        <v>58.707000000000001</v>
      </c>
      <c r="G12" s="609">
        <v>55.232999999999997</v>
      </c>
      <c r="H12" s="609">
        <v>64.92</v>
      </c>
      <c r="I12" s="609">
        <v>66.290000000000006</v>
      </c>
      <c r="J12" s="609">
        <v>61.699182</v>
      </c>
      <c r="K12" s="116" t="s">
        <v>340</v>
      </c>
    </row>
    <row r="13" spans="1:11" ht="30" customHeight="1" thickBot="1" x14ac:dyDescent="0.25">
      <c r="A13" s="113" t="s">
        <v>363</v>
      </c>
      <c r="B13" s="156">
        <v>7.8449999999999998</v>
      </c>
      <c r="C13" s="156">
        <v>9.2219999999999995</v>
      </c>
      <c r="D13" s="610">
        <v>18.63</v>
      </c>
      <c r="E13" s="610">
        <v>21.577000000000002</v>
      </c>
      <c r="F13" s="610">
        <v>19.901</v>
      </c>
      <c r="G13" s="610">
        <v>24.67</v>
      </c>
      <c r="H13" s="610">
        <v>29.1</v>
      </c>
      <c r="I13" s="610">
        <v>31.09</v>
      </c>
      <c r="J13" s="610">
        <v>42.480015000000009</v>
      </c>
      <c r="K13" s="114" t="s">
        <v>341</v>
      </c>
    </row>
    <row r="14" spans="1:11" ht="30" customHeight="1" thickBot="1" x14ac:dyDescent="0.25">
      <c r="A14" s="115" t="s">
        <v>364</v>
      </c>
      <c r="B14" s="158">
        <v>0</v>
      </c>
      <c r="C14" s="158">
        <v>0</v>
      </c>
      <c r="D14" s="609">
        <v>26.085999999999999</v>
      </c>
      <c r="E14" s="609">
        <v>26.085999999999999</v>
      </c>
      <c r="F14" s="609">
        <v>30.661999999999999</v>
      </c>
      <c r="G14" s="609">
        <v>35.462000000000003</v>
      </c>
      <c r="H14" s="609">
        <v>43.47</v>
      </c>
      <c r="I14" s="609">
        <v>57.29</v>
      </c>
      <c r="J14" s="609">
        <v>60.363534000000001</v>
      </c>
      <c r="K14" s="116" t="s">
        <v>342</v>
      </c>
    </row>
    <row r="15" spans="1:11" ht="30" customHeight="1" thickBot="1" x14ac:dyDescent="0.25">
      <c r="A15" s="113" t="s">
        <v>365</v>
      </c>
      <c r="B15" s="156">
        <v>1.9279999999999999</v>
      </c>
      <c r="C15" s="156">
        <v>11.206</v>
      </c>
      <c r="D15" s="610">
        <v>23.878</v>
      </c>
      <c r="E15" s="610">
        <v>18.760999999999999</v>
      </c>
      <c r="F15" s="610">
        <v>19.015999999999998</v>
      </c>
      <c r="G15" s="610">
        <v>35.390999999999998</v>
      </c>
      <c r="H15" s="610">
        <v>31.11</v>
      </c>
      <c r="I15" s="610">
        <v>38.840000000000003</v>
      </c>
      <c r="J15" s="610">
        <v>39.167815576999999</v>
      </c>
      <c r="K15" s="114" t="s">
        <v>343</v>
      </c>
    </row>
    <row r="16" spans="1:11" ht="30" customHeight="1" thickBot="1" x14ac:dyDescent="0.25">
      <c r="A16" s="115" t="s">
        <v>366</v>
      </c>
      <c r="B16" s="158" t="s">
        <v>77</v>
      </c>
      <c r="C16" s="158" t="s">
        <v>77</v>
      </c>
      <c r="D16" s="609" t="s">
        <v>506</v>
      </c>
      <c r="E16" s="612">
        <v>0.15180000000000002</v>
      </c>
      <c r="F16" s="609">
        <v>0.21209999999999998</v>
      </c>
      <c r="G16" s="609">
        <v>0.23419999999999999</v>
      </c>
      <c r="H16" s="609">
        <v>0.36</v>
      </c>
      <c r="I16" s="609">
        <v>0.35</v>
      </c>
      <c r="J16" s="609">
        <v>0.68086999999999998</v>
      </c>
      <c r="K16" s="116" t="s">
        <v>344</v>
      </c>
    </row>
    <row r="17" spans="1:11" ht="30" customHeight="1" thickBot="1" x14ac:dyDescent="0.25">
      <c r="A17" s="183" t="s">
        <v>493</v>
      </c>
      <c r="B17" s="184" t="s">
        <v>77</v>
      </c>
      <c r="C17" s="184" t="s">
        <v>77</v>
      </c>
      <c r="D17" s="610">
        <v>0.15402000000000002</v>
      </c>
      <c r="E17" s="610">
        <v>0.1263</v>
      </c>
      <c r="F17" s="610">
        <v>0.1918</v>
      </c>
      <c r="G17" s="610">
        <v>0.13719999999999999</v>
      </c>
      <c r="H17" s="610">
        <v>0</v>
      </c>
      <c r="I17" s="610">
        <v>0</v>
      </c>
      <c r="J17" s="610">
        <v>0</v>
      </c>
      <c r="K17" s="185" t="s">
        <v>345</v>
      </c>
    </row>
    <row r="18" spans="1:11" ht="30" customHeight="1" thickBot="1" x14ac:dyDescent="0.25">
      <c r="A18" s="186" t="s">
        <v>367</v>
      </c>
      <c r="B18" s="187" t="s">
        <v>77</v>
      </c>
      <c r="C18" s="187" t="s">
        <v>77</v>
      </c>
      <c r="D18" s="609">
        <v>0.1406</v>
      </c>
      <c r="E18" s="609">
        <v>0.11668000000000001</v>
      </c>
      <c r="F18" s="609">
        <v>8.1108E-2</v>
      </c>
      <c r="G18" s="609">
        <v>9.0299999999999991E-2</v>
      </c>
      <c r="H18" s="609">
        <v>0.06</v>
      </c>
      <c r="I18" s="609">
        <v>2.0000000000010232E-2</v>
      </c>
      <c r="J18" s="609"/>
      <c r="K18" s="188" t="s">
        <v>380</v>
      </c>
    </row>
    <row r="19" spans="1:11" ht="30" customHeight="1" x14ac:dyDescent="0.2">
      <c r="A19" s="189" t="s">
        <v>378</v>
      </c>
      <c r="B19" s="190" t="s">
        <v>264</v>
      </c>
      <c r="C19" s="190" t="s">
        <v>264</v>
      </c>
      <c r="D19" s="613" t="s">
        <v>506</v>
      </c>
      <c r="E19" s="613">
        <v>76.337155499999994</v>
      </c>
      <c r="F19" s="613">
        <v>68.685456300000013</v>
      </c>
      <c r="G19" s="613">
        <v>64.367442799999992</v>
      </c>
      <c r="H19" s="613">
        <v>63.02</v>
      </c>
      <c r="I19" s="613">
        <v>75.69</v>
      </c>
      <c r="J19" s="613">
        <v>89.689054999999996</v>
      </c>
      <c r="K19" s="191" t="s">
        <v>346</v>
      </c>
    </row>
    <row r="20" spans="1:11" x14ac:dyDescent="0.2">
      <c r="A20" s="339" t="s">
        <v>368</v>
      </c>
      <c r="K20" s="1" t="s">
        <v>347</v>
      </c>
    </row>
    <row r="22" spans="1:11" x14ac:dyDescent="0.2">
      <c r="I22" s="289"/>
      <c r="J22" s="289"/>
    </row>
    <row r="24" spans="1:11" x14ac:dyDescent="0.2">
      <c r="I24" s="289"/>
      <c r="J24" s="289"/>
    </row>
  </sheetData>
  <mergeCells count="4">
    <mergeCell ref="A1:K1"/>
    <mergeCell ref="A3:K3"/>
    <mergeCell ref="A4:K4"/>
    <mergeCell ref="A2:K2"/>
  </mergeCells>
  <phoneticPr fontId="0" type="noConversion"/>
  <printOptions horizontalCentered="1" verticalCentered="1"/>
  <pageMargins left="0" right="0" top="0" bottom="0" header="0" footer="0"/>
  <pageSetup paperSize="9" scale="8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90" zoomScaleNormal="100" zoomScaleSheetLayoutView="90" workbookViewId="0">
      <selection activeCell="E12" sqref="E12"/>
    </sheetView>
  </sheetViews>
  <sheetFormatPr defaultColWidth="8.85546875" defaultRowHeight="12.75" x14ac:dyDescent="0.2"/>
  <cols>
    <col min="1" max="1" width="36" style="1" customWidth="1"/>
    <col min="2" max="7" width="11.28515625" style="1" customWidth="1"/>
    <col min="8" max="8" width="49.7109375" style="1" customWidth="1"/>
    <col min="9" max="16384" width="8.85546875" style="1"/>
  </cols>
  <sheetData>
    <row r="1" spans="1:11" s="15" customFormat="1" ht="20.25" x14ac:dyDescent="0.3">
      <c r="A1" s="941" t="s">
        <v>379</v>
      </c>
      <c r="B1" s="941"/>
      <c r="C1" s="941"/>
      <c r="D1" s="941"/>
      <c r="E1" s="941"/>
      <c r="F1" s="941"/>
      <c r="G1" s="941"/>
      <c r="H1" s="941"/>
    </row>
    <row r="2" spans="1:11" s="15" customFormat="1" ht="18" x14ac:dyDescent="0.25">
      <c r="A2" s="852" t="s">
        <v>649</v>
      </c>
      <c r="B2" s="852"/>
      <c r="C2" s="852"/>
      <c r="D2" s="852"/>
      <c r="E2" s="852"/>
      <c r="F2" s="852"/>
      <c r="G2" s="852"/>
      <c r="H2" s="852"/>
    </row>
    <row r="3" spans="1:11" s="15" customFormat="1" ht="15.75" x14ac:dyDescent="0.25">
      <c r="A3" s="851" t="s">
        <v>322</v>
      </c>
      <c r="B3" s="851"/>
      <c r="C3" s="851"/>
      <c r="D3" s="851"/>
      <c r="E3" s="851"/>
      <c r="F3" s="851"/>
      <c r="G3" s="851"/>
      <c r="H3" s="851"/>
    </row>
    <row r="4" spans="1:11" s="15" customFormat="1" ht="15.75" x14ac:dyDescent="0.25">
      <c r="A4" s="853" t="s">
        <v>649</v>
      </c>
      <c r="B4" s="853"/>
      <c r="C4" s="853"/>
      <c r="D4" s="853"/>
      <c r="E4" s="853"/>
      <c r="F4" s="853"/>
      <c r="G4" s="853"/>
      <c r="H4" s="853"/>
    </row>
    <row r="5" spans="1:11" s="9" customFormat="1" ht="15.75" x14ac:dyDescent="0.2">
      <c r="A5" s="82" t="s">
        <v>730</v>
      </c>
      <c r="B5" s="93"/>
      <c r="C5" s="93"/>
      <c r="D5" s="93"/>
      <c r="E5" s="93"/>
      <c r="F5" s="93"/>
      <c r="G5" s="93"/>
      <c r="H5" s="94" t="s">
        <v>729</v>
      </c>
    </row>
    <row r="6" spans="1:11" ht="30" customHeight="1" x14ac:dyDescent="0.2">
      <c r="A6" s="120" t="s">
        <v>476</v>
      </c>
      <c r="B6" s="159">
        <v>2011</v>
      </c>
      <c r="C6" s="159">
        <v>2012</v>
      </c>
      <c r="D6" s="159">
        <v>2013</v>
      </c>
      <c r="E6" s="159">
        <v>2014</v>
      </c>
      <c r="F6" s="159">
        <v>2015</v>
      </c>
      <c r="G6" s="159">
        <v>2016</v>
      </c>
      <c r="H6" s="121" t="s">
        <v>477</v>
      </c>
    </row>
    <row r="7" spans="1:11" ht="33" customHeight="1" thickBot="1" x14ac:dyDescent="0.25">
      <c r="A7" s="542" t="s">
        <v>385</v>
      </c>
      <c r="B7" s="531">
        <v>390.93484966106382</v>
      </c>
      <c r="C7" s="531">
        <v>425.90184199999999</v>
      </c>
      <c r="D7" s="531">
        <v>453.21450800000002</v>
      </c>
      <c r="E7" s="531">
        <v>482.2</v>
      </c>
      <c r="F7" s="531">
        <v>533</v>
      </c>
      <c r="G7" s="531">
        <v>560</v>
      </c>
      <c r="H7" s="547" t="s">
        <v>323</v>
      </c>
    </row>
    <row r="8" spans="1:11" s="350" customFormat="1" ht="33" customHeight="1" x14ac:dyDescent="0.2">
      <c r="A8" s="543" t="s">
        <v>465</v>
      </c>
      <c r="B8" s="532">
        <v>32.1</v>
      </c>
      <c r="C8" s="532">
        <v>29.1</v>
      </c>
      <c r="D8" s="532">
        <v>27.6</v>
      </c>
      <c r="E8" s="532">
        <v>30.4</v>
      </c>
      <c r="F8" s="532">
        <v>25.5</v>
      </c>
      <c r="G8" s="532">
        <v>22.624000000000002</v>
      </c>
      <c r="H8" s="548" t="s">
        <v>488</v>
      </c>
    </row>
    <row r="9" spans="1:11" ht="33" customHeight="1" x14ac:dyDescent="0.2">
      <c r="A9" s="544" t="s">
        <v>386</v>
      </c>
      <c r="B9" s="533">
        <v>358.8348496610638</v>
      </c>
      <c r="C9" s="533">
        <v>396.80184199999997</v>
      </c>
      <c r="D9" s="533">
        <v>425.614508</v>
      </c>
      <c r="E9" s="533">
        <v>451.8</v>
      </c>
      <c r="F9" s="533">
        <v>507.5</v>
      </c>
      <c r="G9" s="533">
        <f>G7-G8</f>
        <v>537.37599999999998</v>
      </c>
      <c r="H9" s="549" t="s">
        <v>324</v>
      </c>
    </row>
    <row r="10" spans="1:11" s="350" customFormat="1" ht="33" customHeight="1" x14ac:dyDescent="0.2">
      <c r="A10" s="545" t="s">
        <v>387</v>
      </c>
      <c r="B10" s="534">
        <v>249.53</v>
      </c>
      <c r="C10" s="534">
        <v>250.21</v>
      </c>
      <c r="D10" s="534">
        <v>250.07999999999998</v>
      </c>
      <c r="E10" s="534">
        <v>250.28</v>
      </c>
      <c r="F10" s="534" t="s">
        <v>506</v>
      </c>
      <c r="G10" s="534" t="s">
        <v>506</v>
      </c>
      <c r="H10" s="550" t="s">
        <v>325</v>
      </c>
    </row>
    <row r="11" spans="1:11" ht="33" customHeight="1" x14ac:dyDescent="0.2">
      <c r="A11" s="539" t="s">
        <v>371</v>
      </c>
      <c r="B11" s="535">
        <v>229.47</v>
      </c>
      <c r="C11" s="535">
        <v>230.05</v>
      </c>
      <c r="D11" s="535">
        <v>230</v>
      </c>
      <c r="E11" s="535">
        <v>230</v>
      </c>
      <c r="F11" s="535" t="s">
        <v>506</v>
      </c>
      <c r="G11" s="535" t="s">
        <v>506</v>
      </c>
      <c r="H11" s="551" t="s">
        <v>327</v>
      </c>
    </row>
    <row r="12" spans="1:11" s="350" customFormat="1" ht="33" customHeight="1" x14ac:dyDescent="0.2">
      <c r="A12" s="540" t="s">
        <v>372</v>
      </c>
      <c r="B12" s="536">
        <v>10.19</v>
      </c>
      <c r="C12" s="536">
        <v>10.38</v>
      </c>
      <c r="D12" s="536">
        <v>10.199999999999999</v>
      </c>
      <c r="E12" s="536">
        <v>10.4</v>
      </c>
      <c r="F12" s="536" t="s">
        <v>506</v>
      </c>
      <c r="G12" s="536" t="s">
        <v>506</v>
      </c>
      <c r="H12" s="552" t="s">
        <v>328</v>
      </c>
    </row>
    <row r="13" spans="1:11" ht="33" customHeight="1" x14ac:dyDescent="0.2">
      <c r="A13" s="539" t="s">
        <v>373</v>
      </c>
      <c r="B13" s="535">
        <v>9.69</v>
      </c>
      <c r="C13" s="535">
        <v>9.6</v>
      </c>
      <c r="D13" s="535">
        <v>9.6999999999999993</v>
      </c>
      <c r="E13" s="535">
        <v>9.6999999999999993</v>
      </c>
      <c r="F13" s="535" t="s">
        <v>506</v>
      </c>
      <c r="G13" s="535" t="s">
        <v>506</v>
      </c>
      <c r="H13" s="551" t="s">
        <v>329</v>
      </c>
    </row>
    <row r="14" spans="1:11" s="350" customFormat="1" ht="33" customHeight="1" x14ac:dyDescent="0.2">
      <c r="A14" s="541" t="s">
        <v>374</v>
      </c>
      <c r="B14" s="537">
        <v>0.18</v>
      </c>
      <c r="C14" s="537">
        <v>0.18</v>
      </c>
      <c r="D14" s="537">
        <v>0.18</v>
      </c>
      <c r="E14" s="537">
        <v>0.18</v>
      </c>
      <c r="F14" s="537" t="s">
        <v>506</v>
      </c>
      <c r="G14" s="537" t="s">
        <v>506</v>
      </c>
      <c r="H14" s="553" t="s">
        <v>330</v>
      </c>
    </row>
    <row r="15" spans="1:11" ht="33" customHeight="1" x14ac:dyDescent="0.2">
      <c r="A15" s="546" t="s">
        <v>375</v>
      </c>
      <c r="B15" s="538">
        <v>63.682299999999998</v>
      </c>
      <c r="C15" s="538">
        <v>78.799800000000005</v>
      </c>
      <c r="D15" s="538">
        <v>80.040199999999999</v>
      </c>
      <c r="E15" s="538">
        <v>94.01</v>
      </c>
      <c r="F15" s="538">
        <v>97.37700000000001</v>
      </c>
      <c r="G15" s="538">
        <v>104.17919700000002</v>
      </c>
      <c r="H15" s="554" t="s">
        <v>326</v>
      </c>
      <c r="K15" s="350"/>
    </row>
    <row r="16" spans="1:11" s="350" customFormat="1" ht="33" customHeight="1" x14ac:dyDescent="0.2">
      <c r="A16" s="540" t="s">
        <v>376</v>
      </c>
      <c r="B16" s="536">
        <v>41.978999999999999</v>
      </c>
      <c r="C16" s="536">
        <v>58.707000000000001</v>
      </c>
      <c r="D16" s="536">
        <v>55.232999999999997</v>
      </c>
      <c r="E16" s="536">
        <v>64.92</v>
      </c>
      <c r="F16" s="536">
        <v>66.289000000000001</v>
      </c>
      <c r="G16" s="536">
        <v>61.699182</v>
      </c>
      <c r="H16" s="552" t="s">
        <v>331</v>
      </c>
    </row>
    <row r="17" spans="1:8" ht="33" customHeight="1" x14ac:dyDescent="0.2">
      <c r="A17" s="539" t="s">
        <v>489</v>
      </c>
      <c r="B17" s="535">
        <v>21.577000000000002</v>
      </c>
      <c r="C17" s="535">
        <v>19.901</v>
      </c>
      <c r="D17" s="535">
        <v>24.67</v>
      </c>
      <c r="E17" s="535">
        <v>29.09</v>
      </c>
      <c r="F17" s="535">
        <v>31.088000000000001</v>
      </c>
      <c r="G17" s="535">
        <v>42.480015000000009</v>
      </c>
      <c r="H17" s="551" t="s">
        <v>332</v>
      </c>
    </row>
    <row r="18" spans="1:8" s="350" customFormat="1" ht="33" customHeight="1" x14ac:dyDescent="0.2">
      <c r="A18" s="540" t="s">
        <v>377</v>
      </c>
      <c r="B18" s="536">
        <v>0.1263</v>
      </c>
      <c r="C18" s="536">
        <v>0.1918</v>
      </c>
      <c r="D18" s="536">
        <v>0.13719999999999999</v>
      </c>
      <c r="E18" s="536">
        <v>0</v>
      </c>
      <c r="F18" s="536" t="s">
        <v>506</v>
      </c>
      <c r="G18" s="536" t="s">
        <v>506</v>
      </c>
      <c r="H18" s="552" t="s">
        <v>333</v>
      </c>
    </row>
    <row r="19" spans="1:8" ht="33" customHeight="1" x14ac:dyDescent="0.2">
      <c r="A19" s="546" t="s">
        <v>688</v>
      </c>
      <c r="B19" s="538">
        <v>623.86196256468827</v>
      </c>
      <c r="C19" s="538">
        <v>671.68903299999999</v>
      </c>
      <c r="D19" s="538">
        <v>755.73470800000007</v>
      </c>
      <c r="E19" s="538">
        <v>796.09</v>
      </c>
      <c r="F19" s="538" t="s">
        <v>690</v>
      </c>
      <c r="G19" s="538" t="s">
        <v>691</v>
      </c>
      <c r="H19" s="554" t="s">
        <v>689</v>
      </c>
    </row>
    <row r="20" spans="1:8" s="298" customFormat="1" x14ac:dyDescent="0.2">
      <c r="A20" s="685" t="s">
        <v>592</v>
      </c>
      <c r="H20" s="298" t="s">
        <v>593</v>
      </c>
    </row>
    <row r="21" spans="1:8" x14ac:dyDescent="0.2">
      <c r="A21" s="513" t="s">
        <v>687</v>
      </c>
      <c r="H21" s="512" t="s">
        <v>686</v>
      </c>
    </row>
  </sheetData>
  <mergeCells count="4">
    <mergeCell ref="A1:H1"/>
    <mergeCell ref="A2:H2"/>
    <mergeCell ref="A3:H3"/>
    <mergeCell ref="A4:H4"/>
  </mergeCells>
  <printOptions horizontalCentered="1" verticalCentered="1"/>
  <pageMargins left="0" right="0" top="0" bottom="0" header="0" footer="0"/>
  <pageSetup paperSize="9" scale="9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rightToLeft="1" view="pageBreakPreview" zoomScaleNormal="100" zoomScaleSheetLayoutView="100" workbookViewId="0">
      <selection activeCell="D29" sqref="D29"/>
    </sheetView>
  </sheetViews>
  <sheetFormatPr defaultColWidth="8.85546875" defaultRowHeight="12.75" x14ac:dyDescent="0.2"/>
  <cols>
    <col min="1" max="1" width="21" style="645" customWidth="1"/>
    <col min="2" max="2" width="11.28515625" style="645" bestFit="1" customWidth="1"/>
    <col min="3" max="3" width="9.85546875" style="645" bestFit="1" customWidth="1"/>
    <col min="4" max="4" width="11.42578125" style="645" bestFit="1" customWidth="1"/>
    <col min="5" max="5" width="14.28515625" style="645" customWidth="1"/>
    <col min="6" max="6" width="24.28515625" style="645" customWidth="1"/>
    <col min="7" max="16384" width="8.85546875" style="645"/>
  </cols>
  <sheetData>
    <row r="1" spans="1:6" s="642" customFormat="1" ht="18" x14ac:dyDescent="0.25">
      <c r="A1" s="942" t="s">
        <v>92</v>
      </c>
      <c r="B1" s="942"/>
      <c r="C1" s="942"/>
      <c r="D1" s="942"/>
      <c r="E1" s="942"/>
      <c r="F1" s="942"/>
    </row>
    <row r="2" spans="1:6" s="642" customFormat="1" ht="18" x14ac:dyDescent="0.25">
      <c r="A2" s="942">
        <v>2015</v>
      </c>
      <c r="B2" s="942"/>
      <c r="C2" s="942"/>
      <c r="D2" s="942"/>
      <c r="E2" s="942"/>
      <c r="F2" s="942"/>
    </row>
    <row r="3" spans="1:6" s="642" customFormat="1" ht="29.45" customHeight="1" x14ac:dyDescent="0.25">
      <c r="A3" s="943" t="s">
        <v>251</v>
      </c>
      <c r="B3" s="853"/>
      <c r="C3" s="853"/>
      <c r="D3" s="853"/>
      <c r="E3" s="853"/>
      <c r="F3" s="853"/>
    </row>
    <row r="4" spans="1:6" s="642" customFormat="1" ht="15.75" x14ac:dyDescent="0.25">
      <c r="A4" s="944" t="s">
        <v>664</v>
      </c>
      <c r="B4" s="944"/>
      <c r="C4" s="944"/>
      <c r="D4" s="944"/>
      <c r="E4" s="944"/>
      <c r="F4" s="944"/>
    </row>
    <row r="5" spans="1:6" s="644" customFormat="1" ht="15.75" x14ac:dyDescent="0.2">
      <c r="A5" s="340" t="s">
        <v>754</v>
      </c>
      <c r="B5" s="353"/>
      <c r="C5" s="354"/>
      <c r="D5" s="643"/>
      <c r="E5" s="103"/>
      <c r="F5" s="104" t="s">
        <v>753</v>
      </c>
    </row>
    <row r="6" spans="1:6" ht="33.75" customHeight="1" thickBot="1" x14ac:dyDescent="0.25">
      <c r="A6" s="945" t="s">
        <v>93</v>
      </c>
      <c r="B6" s="947" t="s">
        <v>247</v>
      </c>
      <c r="C6" s="948"/>
      <c r="D6" s="641" t="s">
        <v>248</v>
      </c>
      <c r="E6" s="160" t="s">
        <v>249</v>
      </c>
      <c r="F6" s="949" t="s">
        <v>209</v>
      </c>
    </row>
    <row r="7" spans="1:6" ht="17.25" customHeight="1" x14ac:dyDescent="0.2">
      <c r="A7" s="946"/>
      <c r="B7" s="161" t="s">
        <v>211</v>
      </c>
      <c r="C7" s="161" t="s">
        <v>165</v>
      </c>
      <c r="D7" s="161" t="s">
        <v>211</v>
      </c>
      <c r="E7" s="161" t="s">
        <v>211</v>
      </c>
      <c r="F7" s="950"/>
    </row>
    <row r="8" spans="1:6" ht="34.5" customHeight="1" x14ac:dyDescent="0.2">
      <c r="A8" s="646" t="s">
        <v>161</v>
      </c>
      <c r="B8" s="647">
        <v>11627.04</v>
      </c>
      <c r="C8" s="648" t="s">
        <v>506</v>
      </c>
      <c r="D8" s="648" t="s">
        <v>506</v>
      </c>
      <c r="E8" s="649" t="s">
        <v>506</v>
      </c>
      <c r="F8" s="650" t="s">
        <v>212</v>
      </c>
    </row>
    <row r="9" spans="1:6" ht="24" customHeight="1" thickBot="1" x14ac:dyDescent="0.25">
      <c r="A9" s="651" t="s">
        <v>186</v>
      </c>
      <c r="B9" s="652">
        <v>54.76</v>
      </c>
      <c r="C9" s="653">
        <f t="shared" ref="C9:C21" si="0">B9/$B$8</f>
        <v>4.7097111560637957E-3</v>
      </c>
      <c r="D9" s="654">
        <v>0</v>
      </c>
      <c r="E9" s="652">
        <f>SUM(B9,D9)</f>
        <v>54.76</v>
      </c>
      <c r="F9" s="655" t="s">
        <v>213</v>
      </c>
    </row>
    <row r="10" spans="1:6" ht="24" customHeight="1" thickBot="1" x14ac:dyDescent="0.25">
      <c r="A10" s="656" t="s">
        <v>219</v>
      </c>
      <c r="B10" s="657">
        <v>113.1</v>
      </c>
      <c r="C10" s="658">
        <f t="shared" si="0"/>
        <v>9.7273252693720839E-3</v>
      </c>
      <c r="D10" s="659">
        <v>180.52</v>
      </c>
      <c r="E10" s="657">
        <f t="shared" ref="E10:E20" si="1">SUM(B10,D10)</f>
        <v>293.62</v>
      </c>
      <c r="F10" s="660" t="s">
        <v>214</v>
      </c>
    </row>
    <row r="11" spans="1:6" ht="24" customHeight="1" thickBot="1" x14ac:dyDescent="0.25">
      <c r="A11" s="661" t="s">
        <v>220</v>
      </c>
      <c r="B11" s="662">
        <v>1293.1600000000001</v>
      </c>
      <c r="C11" s="653">
        <f t="shared" si="0"/>
        <v>0.11122005256711941</v>
      </c>
      <c r="D11" s="663">
        <v>539.80999999999995</v>
      </c>
      <c r="E11" s="652">
        <f t="shared" si="1"/>
        <v>1832.97</v>
      </c>
      <c r="F11" s="664" t="s">
        <v>98</v>
      </c>
    </row>
    <row r="12" spans="1:6" ht="24" customHeight="1" thickBot="1" x14ac:dyDescent="0.25">
      <c r="A12" s="656" t="s">
        <v>187</v>
      </c>
      <c r="B12" s="657">
        <v>53.33</v>
      </c>
      <c r="C12" s="658">
        <f t="shared" si="0"/>
        <v>4.5867219859912749E-3</v>
      </c>
      <c r="D12" s="659">
        <v>0</v>
      </c>
      <c r="E12" s="657">
        <f t="shared" si="1"/>
        <v>53.33</v>
      </c>
      <c r="F12" s="660" t="s">
        <v>188</v>
      </c>
    </row>
    <row r="13" spans="1:6" ht="24" customHeight="1" thickBot="1" x14ac:dyDescent="0.25">
      <c r="A13" s="661" t="s">
        <v>189</v>
      </c>
      <c r="B13" s="662">
        <v>5.72</v>
      </c>
      <c r="C13" s="653">
        <f t="shared" si="0"/>
        <v>4.919566802900824E-4</v>
      </c>
      <c r="D13" s="663">
        <v>0</v>
      </c>
      <c r="E13" s="652">
        <f t="shared" si="1"/>
        <v>5.72</v>
      </c>
      <c r="F13" s="664" t="s">
        <v>190</v>
      </c>
    </row>
    <row r="14" spans="1:6" ht="24" customHeight="1" thickBot="1" x14ac:dyDescent="0.25">
      <c r="A14" s="656" t="s">
        <v>191</v>
      </c>
      <c r="B14" s="657">
        <v>24.71</v>
      </c>
      <c r="C14" s="658">
        <f t="shared" si="0"/>
        <v>2.125218456288101E-3</v>
      </c>
      <c r="D14" s="659">
        <v>0</v>
      </c>
      <c r="E14" s="657">
        <f t="shared" si="1"/>
        <v>24.71</v>
      </c>
      <c r="F14" s="660" t="s">
        <v>192</v>
      </c>
    </row>
    <row r="15" spans="1:6" ht="24" customHeight="1" thickBot="1" x14ac:dyDescent="0.25">
      <c r="A15" s="661" t="s">
        <v>193</v>
      </c>
      <c r="B15" s="662">
        <v>3.92</v>
      </c>
      <c r="C15" s="653">
        <f t="shared" si="0"/>
        <v>3.3714513754145507E-4</v>
      </c>
      <c r="D15" s="663">
        <v>0</v>
      </c>
      <c r="E15" s="652">
        <f t="shared" si="1"/>
        <v>3.92</v>
      </c>
      <c r="F15" s="664" t="s">
        <v>194</v>
      </c>
    </row>
    <row r="16" spans="1:6" ht="24" customHeight="1" thickBot="1" x14ac:dyDescent="0.25">
      <c r="A16" s="656" t="s">
        <v>160</v>
      </c>
      <c r="B16" s="657">
        <v>1154.0999999999999</v>
      </c>
      <c r="C16" s="658">
        <f t="shared" si="0"/>
        <v>9.926000082566154E-2</v>
      </c>
      <c r="D16" s="659">
        <v>0</v>
      </c>
      <c r="E16" s="657">
        <f t="shared" si="1"/>
        <v>1154.0999999999999</v>
      </c>
      <c r="F16" s="660" t="s">
        <v>215</v>
      </c>
    </row>
    <row r="17" spans="1:11" ht="24" customHeight="1" thickBot="1" x14ac:dyDescent="0.25">
      <c r="A17" s="661" t="s">
        <v>159</v>
      </c>
      <c r="B17" s="662">
        <v>0.79</v>
      </c>
      <c r="C17" s="653">
        <f t="shared" si="0"/>
        <v>6.794506598411978E-5</v>
      </c>
      <c r="D17" s="663">
        <v>0</v>
      </c>
      <c r="E17" s="652">
        <f t="shared" si="1"/>
        <v>0.79</v>
      </c>
      <c r="F17" s="664" t="s">
        <v>216</v>
      </c>
    </row>
    <row r="18" spans="1:11" ht="24" customHeight="1" thickBot="1" x14ac:dyDescent="0.25">
      <c r="A18" s="656" t="s">
        <v>34</v>
      </c>
      <c r="B18" s="657">
        <v>4.76</v>
      </c>
      <c r="C18" s="658">
        <f t="shared" si="0"/>
        <v>4.0939052415748113E-4</v>
      </c>
      <c r="D18" s="659">
        <v>0</v>
      </c>
      <c r="E18" s="657">
        <f t="shared" si="1"/>
        <v>4.76</v>
      </c>
      <c r="F18" s="660" t="s">
        <v>217</v>
      </c>
    </row>
    <row r="19" spans="1:11" ht="24" customHeight="1" thickBot="1" x14ac:dyDescent="0.25">
      <c r="A19" s="665" t="s">
        <v>158</v>
      </c>
      <c r="B19" s="666">
        <v>34.729999999999997</v>
      </c>
      <c r="C19" s="653">
        <f t="shared" si="0"/>
        <v>2.9870027109221257E-3</v>
      </c>
      <c r="D19" s="667">
        <v>0</v>
      </c>
      <c r="E19" s="668">
        <f t="shared" si="1"/>
        <v>34.729999999999997</v>
      </c>
      <c r="F19" s="669" t="s">
        <v>218</v>
      </c>
    </row>
    <row r="20" spans="1:11" ht="24" customHeight="1" x14ac:dyDescent="0.2">
      <c r="A20" s="670" t="s">
        <v>399</v>
      </c>
      <c r="B20" s="671">
        <v>1.33</v>
      </c>
      <c r="C20" s="672">
        <f t="shared" si="0"/>
        <v>1.1438852880870798E-4</v>
      </c>
      <c r="D20" s="673">
        <v>0</v>
      </c>
      <c r="E20" s="671">
        <f t="shared" si="1"/>
        <v>1.33</v>
      </c>
      <c r="F20" s="674" t="s">
        <v>400</v>
      </c>
    </row>
    <row r="21" spans="1:11" ht="24" customHeight="1" x14ac:dyDescent="0.2">
      <c r="A21" s="675" t="s">
        <v>101</v>
      </c>
      <c r="B21" s="676">
        <f>SUM(B9:B20)</f>
        <v>2744.4100000000003</v>
      </c>
      <c r="C21" s="412">
        <f t="shared" si="0"/>
        <v>0.2360368589082002</v>
      </c>
      <c r="D21" s="676">
        <f>SUM(D9:D20)</f>
        <v>720.32999999999993</v>
      </c>
      <c r="E21" s="676">
        <f>SUM(E9:E20)</f>
        <v>3464.74</v>
      </c>
      <c r="F21" s="386" t="s">
        <v>221</v>
      </c>
    </row>
    <row r="22" spans="1:11" s="677" customFormat="1" ht="18" customHeight="1" x14ac:dyDescent="0.2">
      <c r="A22" s="643" t="s">
        <v>478</v>
      </c>
      <c r="B22" s="643"/>
      <c r="C22" s="643"/>
      <c r="D22" s="643"/>
      <c r="E22" s="643"/>
      <c r="F22" s="643" t="s">
        <v>479</v>
      </c>
    </row>
    <row r="23" spans="1:11" ht="15" x14ac:dyDescent="0.25">
      <c r="A23" s="528" t="s">
        <v>708</v>
      </c>
      <c r="B23" s="526"/>
      <c r="C23" s="526"/>
      <c r="D23" s="526"/>
      <c r="E23" s="526"/>
      <c r="F23" s="529" t="s">
        <v>709</v>
      </c>
      <c r="G23" s="527"/>
      <c r="H23" s="39"/>
      <c r="I23" s="39"/>
      <c r="J23" s="527"/>
      <c r="K23" s="527"/>
    </row>
  </sheetData>
  <mergeCells count="7">
    <mergeCell ref="A1:F1"/>
    <mergeCell ref="A2:F2"/>
    <mergeCell ref="A3:F3"/>
    <mergeCell ref="A4:F4"/>
    <mergeCell ref="A6:A7"/>
    <mergeCell ref="B6:C6"/>
    <mergeCell ref="F6:F7"/>
  </mergeCells>
  <printOptions horizontalCentered="1" verticalCentered="1"/>
  <pageMargins left="0" right="0" top="0" bottom="0"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19"/>
  <sheetViews>
    <sheetView rightToLeft="1" view="pageBreakPreview" zoomScaleNormal="100" workbookViewId="0">
      <selection activeCell="G15" sqref="G15"/>
    </sheetView>
  </sheetViews>
  <sheetFormatPr defaultColWidth="8.85546875" defaultRowHeight="12.75" x14ac:dyDescent="0.2"/>
  <cols>
    <col min="1" max="1" width="19.28515625" style="37" customWidth="1"/>
    <col min="2" max="2" width="16.5703125" style="37" customWidth="1"/>
    <col min="3" max="8" width="11.85546875" style="37" customWidth="1"/>
    <col min="9" max="9" width="21.7109375" style="37" customWidth="1"/>
    <col min="10" max="16384" width="8.85546875" style="37"/>
  </cols>
  <sheetData>
    <row r="1" spans="1:9" s="23" customFormat="1" ht="20.25" x14ac:dyDescent="0.2">
      <c r="A1" s="761" t="s">
        <v>41</v>
      </c>
      <c r="B1" s="761"/>
      <c r="C1" s="761"/>
      <c r="D1" s="761"/>
      <c r="E1" s="761"/>
      <c r="F1" s="761"/>
      <c r="G1" s="761"/>
      <c r="H1" s="761"/>
      <c r="I1" s="761"/>
    </row>
    <row r="2" spans="1:9" s="23" customFormat="1" ht="18" x14ac:dyDescent="0.2">
      <c r="A2" s="764" t="s">
        <v>579</v>
      </c>
      <c r="B2" s="764"/>
      <c r="C2" s="764"/>
      <c r="D2" s="764"/>
      <c r="E2" s="764"/>
      <c r="F2" s="764"/>
      <c r="G2" s="764"/>
      <c r="H2" s="764"/>
      <c r="I2" s="764"/>
    </row>
    <row r="3" spans="1:9" s="23" customFormat="1" ht="34.5" customHeight="1" x14ac:dyDescent="0.2">
      <c r="A3" s="762" t="s">
        <v>242</v>
      </c>
      <c r="B3" s="763"/>
      <c r="C3" s="763"/>
      <c r="D3" s="763"/>
      <c r="E3" s="763"/>
      <c r="F3" s="763"/>
      <c r="G3" s="763"/>
      <c r="H3" s="763"/>
      <c r="I3" s="763"/>
    </row>
    <row r="4" spans="1:9" s="23" customFormat="1" ht="17.45" customHeight="1" x14ac:dyDescent="0.2">
      <c r="A4" s="763" t="s">
        <v>580</v>
      </c>
      <c r="B4" s="763"/>
      <c r="C4" s="763"/>
      <c r="D4" s="763"/>
      <c r="E4" s="763"/>
      <c r="F4" s="763"/>
      <c r="G4" s="763"/>
      <c r="H4" s="763"/>
      <c r="I4" s="763"/>
    </row>
    <row r="5" spans="1:9" s="299" customFormat="1" ht="16.899999999999999" customHeight="1" x14ac:dyDescent="0.2">
      <c r="A5" s="344" t="s">
        <v>713</v>
      </c>
      <c r="B5" s="344"/>
      <c r="C5" s="765"/>
      <c r="D5" s="765"/>
      <c r="E5" s="765"/>
      <c r="F5" s="765"/>
      <c r="G5" s="765"/>
      <c r="H5" s="765"/>
      <c r="I5" s="345" t="s">
        <v>712</v>
      </c>
    </row>
    <row r="6" spans="1:9" ht="15.95" customHeight="1" x14ac:dyDescent="0.2">
      <c r="A6" s="759" t="s">
        <v>1</v>
      </c>
      <c r="B6" s="768" t="s">
        <v>180</v>
      </c>
      <c r="C6" s="760" t="s">
        <v>5</v>
      </c>
      <c r="D6" s="760"/>
      <c r="E6" s="766" t="s">
        <v>7</v>
      </c>
      <c r="F6" s="766"/>
      <c r="G6" s="766" t="s">
        <v>9</v>
      </c>
      <c r="H6" s="766"/>
      <c r="I6" s="767" t="s">
        <v>2</v>
      </c>
    </row>
    <row r="7" spans="1:9" ht="15.95" customHeight="1" x14ac:dyDescent="0.2">
      <c r="A7" s="759"/>
      <c r="B7" s="769"/>
      <c r="C7" s="772" t="s">
        <v>6</v>
      </c>
      <c r="D7" s="772"/>
      <c r="E7" s="772" t="s">
        <v>8</v>
      </c>
      <c r="F7" s="772"/>
      <c r="G7" s="772" t="s">
        <v>10</v>
      </c>
      <c r="H7" s="772"/>
      <c r="I7" s="767"/>
    </row>
    <row r="8" spans="1:9" ht="15.95" customHeight="1" x14ac:dyDescent="0.2">
      <c r="A8" s="759"/>
      <c r="B8" s="770" t="s">
        <v>181</v>
      </c>
      <c r="C8" s="36" t="s">
        <v>11</v>
      </c>
      <c r="D8" s="36" t="s">
        <v>12</v>
      </c>
      <c r="E8" s="36" t="s">
        <v>11</v>
      </c>
      <c r="F8" s="36" t="s">
        <v>12</v>
      </c>
      <c r="G8" s="36" t="s">
        <v>11</v>
      </c>
      <c r="H8" s="36" t="s">
        <v>12</v>
      </c>
      <c r="I8" s="767"/>
    </row>
    <row r="9" spans="1:9" ht="15.95" customHeight="1" x14ac:dyDescent="0.2">
      <c r="A9" s="759"/>
      <c r="B9" s="771"/>
      <c r="C9" s="38" t="s">
        <v>43</v>
      </c>
      <c r="D9" s="38" t="s">
        <v>13</v>
      </c>
      <c r="E9" s="38" t="s">
        <v>43</v>
      </c>
      <c r="F9" s="38" t="s">
        <v>14</v>
      </c>
      <c r="G9" s="38" t="s">
        <v>43</v>
      </c>
      <c r="H9" s="38" t="s">
        <v>14</v>
      </c>
      <c r="I9" s="767"/>
    </row>
    <row r="10" spans="1:9" ht="25.15" customHeight="1" thickBot="1" x14ac:dyDescent="0.25">
      <c r="A10" s="35" t="s">
        <v>15</v>
      </c>
      <c r="B10" s="61">
        <f>SUM(C10:D10)</f>
        <v>46276</v>
      </c>
      <c r="C10" s="61">
        <v>46276</v>
      </c>
      <c r="D10" s="61">
        <v>0</v>
      </c>
      <c r="E10" s="61">
        <v>46276</v>
      </c>
      <c r="F10" s="61">
        <v>0</v>
      </c>
      <c r="G10" s="61">
        <v>46226</v>
      </c>
      <c r="H10" s="61">
        <v>50</v>
      </c>
      <c r="I10" s="49" t="s">
        <v>107</v>
      </c>
    </row>
    <row r="11" spans="1:9" ht="25.15" customHeight="1" thickBot="1" x14ac:dyDescent="0.25">
      <c r="A11" s="34" t="s">
        <v>16</v>
      </c>
      <c r="B11" s="64">
        <f t="shared" ref="B11:B17" si="0">SUM(C11:D11)</f>
        <v>55156</v>
      </c>
      <c r="C11" s="64">
        <v>54823</v>
      </c>
      <c r="D11" s="64">
        <v>333</v>
      </c>
      <c r="E11" s="64">
        <v>54823</v>
      </c>
      <c r="F11" s="64">
        <v>333</v>
      </c>
      <c r="G11" s="64">
        <v>54478</v>
      </c>
      <c r="H11" s="64">
        <v>678</v>
      </c>
      <c r="I11" s="50" t="s">
        <v>254</v>
      </c>
    </row>
    <row r="12" spans="1:9" ht="25.15" customHeight="1" thickBot="1" x14ac:dyDescent="0.25">
      <c r="A12" s="33" t="s">
        <v>17</v>
      </c>
      <c r="B12" s="67">
        <f t="shared" si="0"/>
        <v>14912</v>
      </c>
      <c r="C12" s="67">
        <v>14890</v>
      </c>
      <c r="D12" s="67">
        <v>22</v>
      </c>
      <c r="E12" s="67">
        <v>14890</v>
      </c>
      <c r="F12" s="67">
        <v>22</v>
      </c>
      <c r="G12" s="67">
        <v>13283</v>
      </c>
      <c r="H12" s="67">
        <v>1629</v>
      </c>
      <c r="I12" s="51" t="s">
        <v>255</v>
      </c>
    </row>
    <row r="13" spans="1:9" ht="25.15" customHeight="1" thickBot="1" x14ac:dyDescent="0.25">
      <c r="A13" s="34" t="s">
        <v>18</v>
      </c>
      <c r="B13" s="64">
        <f t="shared" si="0"/>
        <v>8481</v>
      </c>
      <c r="C13" s="64">
        <v>8452</v>
      </c>
      <c r="D13" s="64">
        <v>29</v>
      </c>
      <c r="E13" s="64">
        <v>8452</v>
      </c>
      <c r="F13" s="64">
        <v>29</v>
      </c>
      <c r="G13" s="64">
        <v>884</v>
      </c>
      <c r="H13" s="64">
        <v>7597</v>
      </c>
      <c r="I13" s="50" t="s">
        <v>256</v>
      </c>
    </row>
    <row r="14" spans="1:9" ht="25.15" customHeight="1" thickBot="1" x14ac:dyDescent="0.25">
      <c r="A14" s="33" t="s">
        <v>19</v>
      </c>
      <c r="B14" s="67">
        <f t="shared" si="0"/>
        <v>8206</v>
      </c>
      <c r="C14" s="67">
        <v>8165</v>
      </c>
      <c r="D14" s="67">
        <v>41</v>
      </c>
      <c r="E14" s="67">
        <v>8165</v>
      </c>
      <c r="F14" s="67">
        <v>41</v>
      </c>
      <c r="G14" s="67">
        <v>7621</v>
      </c>
      <c r="H14" s="67">
        <v>585</v>
      </c>
      <c r="I14" s="51" t="s">
        <v>258</v>
      </c>
    </row>
    <row r="15" spans="1:9" ht="25.15" customHeight="1" thickBot="1" x14ac:dyDescent="0.25">
      <c r="A15" s="34" t="s">
        <v>20</v>
      </c>
      <c r="B15" s="64">
        <f t="shared" si="0"/>
        <v>1210</v>
      </c>
      <c r="C15" s="64">
        <v>1209</v>
      </c>
      <c r="D15" s="64">
        <v>1</v>
      </c>
      <c r="E15" s="64">
        <v>1209</v>
      </c>
      <c r="F15" s="64">
        <v>1</v>
      </c>
      <c r="G15" s="64">
        <v>50</v>
      </c>
      <c r="H15" s="64">
        <v>1160</v>
      </c>
      <c r="I15" s="50" t="s">
        <v>257</v>
      </c>
    </row>
    <row r="16" spans="1:9" ht="25.15" customHeight="1" thickBot="1" x14ac:dyDescent="0.25">
      <c r="A16" s="69" t="s">
        <v>179</v>
      </c>
      <c r="B16" s="99">
        <f t="shared" si="0"/>
        <v>6337</v>
      </c>
      <c r="C16" s="99">
        <v>6331</v>
      </c>
      <c r="D16" s="99">
        <v>6</v>
      </c>
      <c r="E16" s="99">
        <v>6331</v>
      </c>
      <c r="F16" s="99">
        <v>6</v>
      </c>
      <c r="G16" s="99">
        <v>1002</v>
      </c>
      <c r="H16" s="99">
        <v>5335</v>
      </c>
      <c r="I16" s="106" t="s">
        <v>170</v>
      </c>
    </row>
    <row r="17" spans="1:9" ht="25.15" customHeight="1" x14ac:dyDescent="0.2">
      <c r="A17" s="686" t="s">
        <v>582</v>
      </c>
      <c r="B17" s="687">
        <f t="shared" si="0"/>
        <v>3669</v>
      </c>
      <c r="C17" s="687">
        <v>3656</v>
      </c>
      <c r="D17" s="687">
        <v>13</v>
      </c>
      <c r="E17" s="687">
        <v>3656</v>
      </c>
      <c r="F17" s="687">
        <v>13</v>
      </c>
      <c r="G17" s="687">
        <v>3005</v>
      </c>
      <c r="H17" s="687">
        <v>664</v>
      </c>
      <c r="I17" s="688" t="s">
        <v>583</v>
      </c>
    </row>
    <row r="18" spans="1:9" s="299" customFormat="1" ht="28.9" customHeight="1" x14ac:dyDescent="0.2">
      <c r="A18" s="689" t="s">
        <v>605</v>
      </c>
      <c r="B18" s="690">
        <f>SUM(B10:B17)</f>
        <v>144247</v>
      </c>
      <c r="C18" s="690">
        <f>SUM(C10:C17)</f>
        <v>143802</v>
      </c>
      <c r="D18" s="690">
        <f t="shared" ref="D18:H18" si="1">SUM(D10:D17)</f>
        <v>445</v>
      </c>
      <c r="E18" s="690">
        <f t="shared" si="1"/>
        <v>143802</v>
      </c>
      <c r="F18" s="690">
        <f t="shared" si="1"/>
        <v>445</v>
      </c>
      <c r="G18" s="690">
        <f>SUM(G10:G17)</f>
        <v>126549</v>
      </c>
      <c r="H18" s="690">
        <f t="shared" si="1"/>
        <v>17698</v>
      </c>
      <c r="I18" s="691" t="s">
        <v>4</v>
      </c>
    </row>
    <row r="19" spans="1:9" x14ac:dyDescent="0.2">
      <c r="A19" s="715" t="s">
        <v>772</v>
      </c>
      <c r="I19" s="716" t="s">
        <v>773</v>
      </c>
    </row>
  </sheetData>
  <mergeCells count="15">
    <mergeCell ref="A6:A9"/>
    <mergeCell ref="C6:D6"/>
    <mergeCell ref="A1:I1"/>
    <mergeCell ref="A3:I3"/>
    <mergeCell ref="A4:I4"/>
    <mergeCell ref="A2:I2"/>
    <mergeCell ref="C5:H5"/>
    <mergeCell ref="E6:F6"/>
    <mergeCell ref="G6:H6"/>
    <mergeCell ref="I6:I9"/>
    <mergeCell ref="B6:B7"/>
    <mergeCell ref="B8:B9"/>
    <mergeCell ref="C7:D7"/>
    <mergeCell ref="E7:F7"/>
    <mergeCell ref="G7:H7"/>
  </mergeCells>
  <phoneticPr fontId="27"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9:L64"/>
  <sheetViews>
    <sheetView rightToLeft="1" view="pageBreakPreview" topLeftCell="A22" zoomScale="70" zoomScaleNormal="100" zoomScaleSheetLayoutView="70" workbookViewId="0">
      <selection activeCell="K14" sqref="K14"/>
    </sheetView>
  </sheetViews>
  <sheetFormatPr defaultRowHeight="12.75" x14ac:dyDescent="0.2"/>
  <cols>
    <col min="9" max="9" width="3.5703125" customWidth="1"/>
  </cols>
  <sheetData>
    <row r="49" spans="1:12" x14ac:dyDescent="0.2">
      <c r="A49" s="951" t="s">
        <v>381</v>
      </c>
      <c r="B49" s="951"/>
      <c r="C49" s="951"/>
      <c r="D49" s="951"/>
      <c r="E49" s="951"/>
      <c r="F49" s="951"/>
      <c r="G49" s="951"/>
      <c r="H49" s="951"/>
      <c r="I49" s="951"/>
    </row>
    <row r="59" spans="1:12" x14ac:dyDescent="0.2">
      <c r="F59" s="59"/>
    </row>
    <row r="64" spans="1:12" ht="15.75" x14ac:dyDescent="0.25">
      <c r="A64" s="808" t="s">
        <v>648</v>
      </c>
      <c r="B64" s="808"/>
      <c r="C64" s="808"/>
      <c r="D64" s="808"/>
      <c r="E64" s="808"/>
      <c r="F64" s="808"/>
      <c r="G64" s="808"/>
      <c r="H64" s="808"/>
      <c r="I64" s="808"/>
      <c r="J64" s="808"/>
      <c r="K64" s="808"/>
      <c r="L64" s="808"/>
    </row>
  </sheetData>
  <mergeCells count="2">
    <mergeCell ref="A49:I49"/>
    <mergeCell ref="A64:L64"/>
  </mergeCells>
  <printOptions horizontalCentered="1" verticalCentered="1"/>
  <pageMargins left="0.15748031496062992" right="0.15748031496062992" top="0.27559055118110237" bottom="0.15748031496062992" header="0.15748031496062992" footer="0.15748031496062992"/>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Normal="100" workbookViewId="0">
      <selection activeCell="A13" sqref="A13"/>
    </sheetView>
  </sheetViews>
  <sheetFormatPr defaultColWidth="8.85546875" defaultRowHeight="12.75" x14ac:dyDescent="0.2"/>
  <cols>
    <col min="1" max="1" width="21.5703125" style="8" customWidth="1"/>
    <col min="2" max="4" width="16.7109375" style="8" customWidth="1"/>
    <col min="5" max="5" width="21.5703125" style="8" customWidth="1"/>
    <col min="6" max="16384" width="8.85546875" style="8"/>
  </cols>
  <sheetData>
    <row r="1" spans="1:6" s="169" customFormat="1" ht="18" x14ac:dyDescent="0.25">
      <c r="A1" s="908" t="s">
        <v>403</v>
      </c>
      <c r="B1" s="908"/>
      <c r="C1" s="908"/>
      <c r="D1" s="908"/>
      <c r="E1" s="908"/>
      <c r="F1" s="230"/>
    </row>
    <row r="2" spans="1:6" s="169" customFormat="1" ht="18" x14ac:dyDescent="0.25">
      <c r="A2" s="908">
        <v>2014</v>
      </c>
      <c r="B2" s="908"/>
      <c r="C2" s="908"/>
      <c r="D2" s="908"/>
      <c r="E2" s="908"/>
      <c r="F2" s="230"/>
    </row>
    <row r="3" spans="1:6" s="169" customFormat="1" ht="15.75" x14ac:dyDescent="0.25">
      <c r="A3" s="905" t="s">
        <v>404</v>
      </c>
      <c r="B3" s="905"/>
      <c r="C3" s="905"/>
      <c r="D3" s="905"/>
      <c r="E3" s="905"/>
    </row>
    <row r="4" spans="1:6" s="169" customFormat="1" ht="15.75" x14ac:dyDescent="0.25">
      <c r="A4" s="906">
        <v>2014</v>
      </c>
      <c r="B4" s="906"/>
      <c r="C4" s="906"/>
      <c r="D4" s="906"/>
      <c r="E4" s="906"/>
    </row>
    <row r="5" spans="1:6" s="102" customFormat="1" ht="15.75" x14ac:dyDescent="0.2">
      <c r="A5" s="337" t="s">
        <v>574</v>
      </c>
      <c r="B5" s="338"/>
      <c r="C5" s="338"/>
      <c r="D5" s="338"/>
      <c r="E5" s="310" t="s">
        <v>573</v>
      </c>
    </row>
    <row r="6" spans="1:6" ht="58.5" customHeight="1" x14ac:dyDescent="0.2">
      <c r="A6" s="233" t="s">
        <v>60</v>
      </c>
      <c r="B6" s="234" t="s">
        <v>480</v>
      </c>
      <c r="C6" s="234" t="s">
        <v>481</v>
      </c>
      <c r="D6" s="234" t="s">
        <v>482</v>
      </c>
      <c r="E6" s="235" t="s">
        <v>59</v>
      </c>
    </row>
    <row r="7" spans="1:6" ht="21.95" customHeight="1" thickBot="1" x14ac:dyDescent="0.25">
      <c r="A7" s="175" t="s">
        <v>94</v>
      </c>
      <c r="B7" s="236" t="s">
        <v>587</v>
      </c>
      <c r="C7" s="237" t="s">
        <v>587</v>
      </c>
      <c r="D7" s="237">
        <v>5.8</v>
      </c>
      <c r="E7" s="238" t="s">
        <v>146</v>
      </c>
    </row>
    <row r="8" spans="1:6" ht="21.95" customHeight="1" thickBot="1" x14ac:dyDescent="0.25">
      <c r="A8" s="239" t="s">
        <v>21</v>
      </c>
      <c r="B8" s="240" t="s">
        <v>587</v>
      </c>
      <c r="C8" s="241" t="s">
        <v>587</v>
      </c>
      <c r="D8" s="241">
        <v>7.1</v>
      </c>
      <c r="E8" s="242" t="s">
        <v>97</v>
      </c>
    </row>
    <row r="9" spans="1:6" ht="21.95" customHeight="1" thickBot="1" x14ac:dyDescent="0.25">
      <c r="A9" s="243" t="s">
        <v>17</v>
      </c>
      <c r="B9" s="244" t="s">
        <v>587</v>
      </c>
      <c r="C9" s="245" t="s">
        <v>587</v>
      </c>
      <c r="D9" s="245" t="s">
        <v>587</v>
      </c>
      <c r="E9" s="246" t="s">
        <v>141</v>
      </c>
    </row>
    <row r="10" spans="1:6" ht="21.95" customHeight="1" thickBot="1" x14ac:dyDescent="0.25">
      <c r="A10" s="239" t="s">
        <v>143</v>
      </c>
      <c r="B10" s="240" t="s">
        <v>587</v>
      </c>
      <c r="C10" s="241">
        <v>0.64900000000000002</v>
      </c>
      <c r="D10" s="241">
        <v>4.5999999999999996</v>
      </c>
      <c r="E10" s="242" t="s">
        <v>147</v>
      </c>
    </row>
    <row r="11" spans="1:6" ht="21.95" customHeight="1" thickBot="1" x14ac:dyDescent="0.25">
      <c r="A11" s="243" t="s">
        <v>15</v>
      </c>
      <c r="B11" s="244" t="s">
        <v>587</v>
      </c>
      <c r="C11" s="245">
        <v>0.76200000000000001</v>
      </c>
      <c r="D11" s="245">
        <v>4.7</v>
      </c>
      <c r="E11" s="246" t="s">
        <v>46</v>
      </c>
    </row>
    <row r="12" spans="1:6" ht="21.95" customHeight="1" thickBot="1" x14ac:dyDescent="0.25">
      <c r="A12" s="239" t="s">
        <v>19</v>
      </c>
      <c r="B12" s="240" t="s">
        <v>587</v>
      </c>
      <c r="C12" s="241">
        <v>3.2410000000000001</v>
      </c>
      <c r="D12" s="241">
        <v>6.7</v>
      </c>
      <c r="E12" s="242" t="s">
        <v>142</v>
      </c>
    </row>
    <row r="13" spans="1:6" ht="21.95" customHeight="1" thickBot="1" x14ac:dyDescent="0.25">
      <c r="A13" s="243" t="s">
        <v>139</v>
      </c>
      <c r="B13" s="244" t="s">
        <v>587</v>
      </c>
      <c r="C13" s="245">
        <v>5.7190000000000003</v>
      </c>
      <c r="D13" s="245">
        <v>1.5</v>
      </c>
      <c r="E13" s="246" t="s">
        <v>148</v>
      </c>
    </row>
    <row r="14" spans="1:6" ht="21.95" customHeight="1" thickBot="1" x14ac:dyDescent="0.25">
      <c r="A14" s="239" t="s">
        <v>53</v>
      </c>
      <c r="B14" s="240" t="s">
        <v>587</v>
      </c>
      <c r="C14" s="241" t="s">
        <v>587</v>
      </c>
      <c r="D14" s="241">
        <v>2.4300000000000002</v>
      </c>
      <c r="E14" s="242" t="s">
        <v>149</v>
      </c>
    </row>
    <row r="15" spans="1:6" ht="21.95" customHeight="1" thickBot="1" x14ac:dyDescent="0.25">
      <c r="A15" s="243" t="s">
        <v>62</v>
      </c>
      <c r="B15" s="244" t="s">
        <v>587</v>
      </c>
      <c r="C15" s="245" t="s">
        <v>587</v>
      </c>
      <c r="D15" s="245">
        <v>5.9</v>
      </c>
      <c r="E15" s="246" t="s">
        <v>150</v>
      </c>
    </row>
    <row r="16" spans="1:6" ht="21.95" customHeight="1" thickBot="1" x14ac:dyDescent="0.25">
      <c r="A16" s="239" t="s">
        <v>51</v>
      </c>
      <c r="B16" s="240"/>
      <c r="C16" s="241"/>
      <c r="D16" s="241"/>
      <c r="E16" s="242" t="s">
        <v>151</v>
      </c>
    </row>
    <row r="17" spans="1:11" ht="21.95" customHeight="1" x14ac:dyDescent="0.2">
      <c r="A17" s="247" t="s">
        <v>52</v>
      </c>
      <c r="B17" s="248"/>
      <c r="C17" s="249"/>
      <c r="D17" s="249"/>
      <c r="E17" s="250" t="s">
        <v>152</v>
      </c>
    </row>
    <row r="18" spans="1:11" s="254" customFormat="1" ht="13.5" customHeight="1" x14ac:dyDescent="0.2">
      <c r="A18" s="251" t="s">
        <v>252</v>
      </c>
      <c r="B18" s="252"/>
      <c r="C18" s="251"/>
      <c r="D18" s="251"/>
      <c r="E18" s="253" t="s">
        <v>227</v>
      </c>
    </row>
    <row r="19" spans="1:11" x14ac:dyDescent="0.2">
      <c r="A19" s="253" t="s">
        <v>253</v>
      </c>
      <c r="B19" s="255"/>
      <c r="C19" s="255"/>
      <c r="D19" s="255"/>
      <c r="E19" s="253" t="s">
        <v>226</v>
      </c>
    </row>
    <row r="20" spans="1:11" x14ac:dyDescent="0.2">
      <c r="A20" s="256" t="s">
        <v>225</v>
      </c>
      <c r="B20" s="257"/>
      <c r="C20" s="255"/>
      <c r="D20" s="255"/>
      <c r="E20" s="258" t="s">
        <v>224</v>
      </c>
      <c r="F20" s="194"/>
      <c r="G20" s="194"/>
      <c r="H20" s="194"/>
      <c r="I20" s="194"/>
    </row>
    <row r="21" spans="1:11" s="304" customFormat="1" x14ac:dyDescent="0.2">
      <c r="A21" s="304" t="s">
        <v>446</v>
      </c>
      <c r="E21" s="302" t="s">
        <v>447</v>
      </c>
      <c r="J21" s="332"/>
      <c r="K21" s="332"/>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R18"/>
  <sheetViews>
    <sheetView rightToLeft="1" view="pageBreakPreview" zoomScaleNormal="100" zoomScaleSheetLayoutView="100" workbookViewId="0">
      <selection activeCell="F11" sqref="F11"/>
    </sheetView>
  </sheetViews>
  <sheetFormatPr defaultColWidth="8.85546875" defaultRowHeight="12.75" x14ac:dyDescent="0.2"/>
  <cols>
    <col min="1" max="1" width="21.85546875" style="5" customWidth="1"/>
    <col min="2" max="13" width="9.42578125" style="5" customWidth="1"/>
    <col min="14" max="14" width="16.28515625" style="5" customWidth="1"/>
    <col min="15" max="23" width="8.85546875" style="5"/>
    <col min="24" max="24" width="14.5703125" style="5" bestFit="1" customWidth="1"/>
    <col min="25" max="16384" width="8.85546875" style="5"/>
  </cols>
  <sheetData>
    <row r="1" spans="1:18" s="17" customFormat="1" ht="18" x14ac:dyDescent="0.2">
      <c r="A1" s="777" t="s">
        <v>48</v>
      </c>
      <c r="B1" s="777"/>
      <c r="C1" s="777"/>
      <c r="D1" s="777"/>
      <c r="E1" s="777"/>
      <c r="F1" s="777"/>
      <c r="G1" s="777"/>
      <c r="H1" s="777"/>
      <c r="I1" s="777"/>
      <c r="J1" s="777"/>
      <c r="K1" s="777"/>
      <c r="L1" s="777"/>
      <c r="M1" s="777"/>
      <c r="N1" s="777"/>
    </row>
    <row r="2" spans="1:18" s="17" customFormat="1" ht="18" x14ac:dyDescent="0.2">
      <c r="A2" s="779" t="s">
        <v>705</v>
      </c>
      <c r="B2" s="779"/>
      <c r="C2" s="779"/>
      <c r="D2" s="779"/>
      <c r="E2" s="779"/>
      <c r="F2" s="779"/>
      <c r="G2" s="779"/>
      <c r="H2" s="779"/>
      <c r="I2" s="779"/>
      <c r="J2" s="779"/>
      <c r="K2" s="779"/>
      <c r="L2" s="779"/>
      <c r="M2" s="779"/>
      <c r="N2" s="779"/>
    </row>
    <row r="3" spans="1:18" s="17" customFormat="1" ht="15.75" x14ac:dyDescent="0.2">
      <c r="A3" s="778" t="s">
        <v>49</v>
      </c>
      <c r="B3" s="778"/>
      <c r="C3" s="778"/>
      <c r="D3" s="778"/>
      <c r="E3" s="778"/>
      <c r="F3" s="778"/>
      <c r="G3" s="778"/>
      <c r="H3" s="778"/>
      <c r="I3" s="778"/>
      <c r="J3" s="778"/>
      <c r="K3" s="778"/>
      <c r="L3" s="778"/>
      <c r="M3" s="778"/>
      <c r="N3" s="778"/>
    </row>
    <row r="4" spans="1:18" s="17" customFormat="1" ht="15.75" x14ac:dyDescent="0.2">
      <c r="A4" s="778" t="s">
        <v>705</v>
      </c>
      <c r="B4" s="778"/>
      <c r="C4" s="778"/>
      <c r="D4" s="778"/>
      <c r="E4" s="778"/>
      <c r="F4" s="778"/>
      <c r="G4" s="778"/>
      <c r="H4" s="778"/>
      <c r="I4" s="778"/>
      <c r="J4" s="778"/>
      <c r="K4" s="778"/>
      <c r="L4" s="778"/>
      <c r="M4" s="778"/>
      <c r="N4" s="778"/>
    </row>
    <row r="5" spans="1:18" ht="26.25" customHeight="1" x14ac:dyDescent="0.25">
      <c r="A5" s="129" t="s">
        <v>714</v>
      </c>
      <c r="B5" s="130"/>
      <c r="C5" s="130"/>
      <c r="D5" s="130"/>
      <c r="E5" s="130"/>
      <c r="F5" s="130"/>
      <c r="G5" s="130"/>
      <c r="H5" s="131"/>
      <c r="I5" s="131"/>
      <c r="J5" s="131"/>
      <c r="K5" s="131"/>
      <c r="L5" s="131"/>
      <c r="M5" s="131"/>
      <c r="N5" s="132" t="s">
        <v>715</v>
      </c>
    </row>
    <row r="6" spans="1:18" ht="33.75" customHeight="1" thickBot="1" x14ac:dyDescent="0.25">
      <c r="A6" s="785" t="s">
        <v>206</v>
      </c>
      <c r="B6" s="783" t="s">
        <v>670</v>
      </c>
      <c r="C6" s="784"/>
      <c r="D6" s="784"/>
      <c r="E6" s="784"/>
      <c r="F6" s="784"/>
      <c r="G6" s="784"/>
      <c r="H6" s="783" t="s">
        <v>669</v>
      </c>
      <c r="I6" s="784"/>
      <c r="J6" s="784"/>
      <c r="K6" s="784"/>
      <c r="L6" s="784"/>
      <c r="M6" s="784"/>
      <c r="N6" s="780" t="s">
        <v>205</v>
      </c>
    </row>
    <row r="7" spans="1:18" ht="33.75" customHeight="1" thickBot="1" x14ac:dyDescent="0.25">
      <c r="A7" s="786"/>
      <c r="B7" s="788" t="s">
        <v>671</v>
      </c>
      <c r="C7" s="788"/>
      <c r="D7" s="788"/>
      <c r="E7" s="788"/>
      <c r="F7" s="788"/>
      <c r="G7" s="788"/>
      <c r="H7" s="789" t="s">
        <v>260</v>
      </c>
      <c r="I7" s="789"/>
      <c r="J7" s="789"/>
      <c r="K7" s="789"/>
      <c r="L7" s="789"/>
      <c r="M7" s="789"/>
      <c r="N7" s="781"/>
    </row>
    <row r="8" spans="1:18" ht="34.9" customHeight="1" x14ac:dyDescent="0.2">
      <c r="A8" s="787"/>
      <c r="B8" s="128">
        <v>2010</v>
      </c>
      <c r="C8" s="128">
        <v>2011</v>
      </c>
      <c r="D8" s="128">
        <v>2012</v>
      </c>
      <c r="E8" s="128">
        <v>2013</v>
      </c>
      <c r="F8" s="128">
        <v>2014</v>
      </c>
      <c r="G8" s="128">
        <v>2015</v>
      </c>
      <c r="H8" s="128">
        <v>2010</v>
      </c>
      <c r="I8" s="128">
        <v>2011</v>
      </c>
      <c r="J8" s="128">
        <v>2012</v>
      </c>
      <c r="K8" s="128">
        <v>2013</v>
      </c>
      <c r="L8" s="128">
        <v>2014</v>
      </c>
      <c r="M8" s="128">
        <v>2015</v>
      </c>
      <c r="N8" s="782"/>
    </row>
    <row r="9" spans="1:18" ht="34.9" customHeight="1" thickBot="1" x14ac:dyDescent="0.25">
      <c r="A9" s="86" t="s">
        <v>498</v>
      </c>
      <c r="B9" s="72">
        <v>0</v>
      </c>
      <c r="C9" s="72">
        <v>0</v>
      </c>
      <c r="D9" s="72">
        <v>0</v>
      </c>
      <c r="E9" s="72">
        <v>0</v>
      </c>
      <c r="F9" s="73">
        <v>0</v>
      </c>
      <c r="G9" s="73">
        <v>0</v>
      </c>
      <c r="H9" s="73">
        <v>0</v>
      </c>
      <c r="I9" s="73">
        <v>0</v>
      </c>
      <c r="J9" s="73">
        <v>0</v>
      </c>
      <c r="K9" s="73">
        <v>0</v>
      </c>
      <c r="L9" s="73">
        <v>0</v>
      </c>
      <c r="M9" s="73">
        <v>0</v>
      </c>
      <c r="N9" s="77" t="s">
        <v>500</v>
      </c>
    </row>
    <row r="10" spans="1:18" ht="34.9" customHeight="1" thickBot="1" x14ac:dyDescent="0.25">
      <c r="A10" s="87" t="s">
        <v>499</v>
      </c>
      <c r="B10" s="79">
        <v>0</v>
      </c>
      <c r="C10" s="79">
        <v>0</v>
      </c>
      <c r="D10" s="79">
        <v>0</v>
      </c>
      <c r="E10" s="79">
        <v>0</v>
      </c>
      <c r="F10" s="80">
        <v>0</v>
      </c>
      <c r="G10" s="80">
        <v>0</v>
      </c>
      <c r="H10" s="80">
        <v>0</v>
      </c>
      <c r="I10" s="80">
        <v>0</v>
      </c>
      <c r="J10" s="80">
        <v>0</v>
      </c>
      <c r="K10" s="80">
        <v>0</v>
      </c>
      <c r="L10" s="80">
        <v>0</v>
      </c>
      <c r="M10" s="80">
        <v>0</v>
      </c>
      <c r="N10" s="81" t="s">
        <v>501</v>
      </c>
    </row>
    <row r="11" spans="1:18" ht="34.9" customHeight="1" thickBot="1" x14ac:dyDescent="0.25">
      <c r="A11" s="88" t="s">
        <v>665</v>
      </c>
      <c r="B11" s="70">
        <v>1446</v>
      </c>
      <c r="C11" s="70">
        <v>1483.1</v>
      </c>
      <c r="D11" s="70">
        <v>1497.4</v>
      </c>
      <c r="E11" s="70">
        <v>1368</v>
      </c>
      <c r="F11" s="71">
        <v>1495</v>
      </c>
      <c r="G11" s="71">
        <v>1096.01</v>
      </c>
      <c r="H11" s="71">
        <v>79.53</v>
      </c>
      <c r="I11" s="71">
        <v>81.570499999999996</v>
      </c>
      <c r="J11" s="71">
        <v>82.356999999999999</v>
      </c>
      <c r="K11" s="71">
        <v>75.239999999999995</v>
      </c>
      <c r="L11" s="71">
        <v>82.224999999999994</v>
      </c>
      <c r="M11" s="71">
        <v>60.28</v>
      </c>
      <c r="N11" s="78" t="s">
        <v>102</v>
      </c>
      <c r="P11" s="679"/>
      <c r="R11" s="678"/>
    </row>
    <row r="12" spans="1:18" ht="42" customHeight="1" x14ac:dyDescent="0.2">
      <c r="A12" s="621" t="s">
        <v>660</v>
      </c>
      <c r="B12" s="622">
        <v>16.36</v>
      </c>
      <c r="C12" s="622">
        <v>12.4</v>
      </c>
      <c r="D12" s="622">
        <v>35.700000000000003</v>
      </c>
      <c r="E12" s="622">
        <v>30.5</v>
      </c>
      <c r="F12" s="623">
        <v>40.98</v>
      </c>
      <c r="G12" s="623">
        <v>1.36</v>
      </c>
      <c r="H12" s="623">
        <v>0.33</v>
      </c>
      <c r="I12" s="623">
        <v>0.25</v>
      </c>
      <c r="J12" s="623">
        <v>0.71</v>
      </c>
      <c r="K12" s="623">
        <v>0.61</v>
      </c>
      <c r="L12" s="623">
        <v>0.82</v>
      </c>
      <c r="M12" s="623">
        <v>2.7E-2</v>
      </c>
      <c r="N12" s="624" t="s">
        <v>666</v>
      </c>
    </row>
    <row r="13" spans="1:18" s="629" customFormat="1" ht="42" customHeight="1" x14ac:dyDescent="0.2">
      <c r="A13" s="625" t="s">
        <v>661</v>
      </c>
      <c r="B13" s="626">
        <v>3.68</v>
      </c>
      <c r="C13" s="626">
        <v>12.45</v>
      </c>
      <c r="D13" s="626">
        <v>17.41</v>
      </c>
      <c r="E13" s="626">
        <v>15.71</v>
      </c>
      <c r="F13" s="627">
        <v>10.050000000000001</v>
      </c>
      <c r="G13" s="627">
        <v>21.97</v>
      </c>
      <c r="H13" s="627">
        <v>0.4</v>
      </c>
      <c r="I13" s="627">
        <v>1.37</v>
      </c>
      <c r="J13" s="627">
        <v>1.92</v>
      </c>
      <c r="K13" s="627">
        <v>1.73</v>
      </c>
      <c r="L13" s="627">
        <v>1.1100000000000001</v>
      </c>
      <c r="M13" s="627">
        <v>2.42</v>
      </c>
      <c r="N13" s="628" t="s">
        <v>667</v>
      </c>
    </row>
    <row r="14" spans="1:18" ht="42" customHeight="1" x14ac:dyDescent="0.2">
      <c r="A14" s="621" t="s">
        <v>662</v>
      </c>
      <c r="B14" s="622">
        <v>212.9</v>
      </c>
      <c r="C14" s="622">
        <v>206.4</v>
      </c>
      <c r="D14" s="622">
        <v>132</v>
      </c>
      <c r="E14" s="622">
        <v>47.63</v>
      </c>
      <c r="F14" s="623">
        <v>11.98</v>
      </c>
      <c r="G14" s="623">
        <v>48.77</v>
      </c>
      <c r="H14" s="623">
        <v>13.84</v>
      </c>
      <c r="I14" s="623">
        <v>13.42</v>
      </c>
      <c r="J14" s="623">
        <v>8.58</v>
      </c>
      <c r="K14" s="623">
        <v>3.1</v>
      </c>
      <c r="L14" s="623">
        <v>0.78</v>
      </c>
      <c r="M14" s="623">
        <v>3.17</v>
      </c>
      <c r="N14" s="624" t="s">
        <v>668</v>
      </c>
    </row>
    <row r="15" spans="1:18" ht="31.5" customHeight="1" x14ac:dyDescent="0.2">
      <c r="A15" s="85" t="s">
        <v>3</v>
      </c>
      <c r="B15" s="74">
        <f t="shared" ref="B15:E15" si="0">SUM(B9:B14)</f>
        <v>1678.94</v>
      </c>
      <c r="C15" s="74">
        <f t="shared" si="0"/>
        <v>1714.3500000000001</v>
      </c>
      <c r="D15" s="74">
        <f t="shared" si="0"/>
        <v>1682.5100000000002</v>
      </c>
      <c r="E15" s="74">
        <f t="shared" si="0"/>
        <v>1461.8400000000001</v>
      </c>
      <c r="F15" s="74">
        <f>SUM(F9:F14)</f>
        <v>1558.01</v>
      </c>
      <c r="G15" s="74">
        <f>SUM(G9:G14)</f>
        <v>1168.1099999999999</v>
      </c>
      <c r="H15" s="75">
        <f>SUM(H9:H14)</f>
        <v>94.100000000000009</v>
      </c>
      <c r="I15" s="75">
        <f t="shared" ref="I15:K15" si="1">SUM(I9:I14)</f>
        <v>96.610500000000002</v>
      </c>
      <c r="J15" s="75">
        <f t="shared" si="1"/>
        <v>93.566999999999993</v>
      </c>
      <c r="K15" s="75">
        <f t="shared" si="1"/>
        <v>80.679999999999993</v>
      </c>
      <c r="L15" s="75">
        <f t="shared" ref="L15:M15" si="2">SUM(L9:L14)</f>
        <v>84.934999999999988</v>
      </c>
      <c r="M15" s="75">
        <f t="shared" si="2"/>
        <v>65.897000000000006</v>
      </c>
      <c r="N15" s="76" t="s">
        <v>4</v>
      </c>
    </row>
    <row r="16" spans="1:18" s="39" customFormat="1" ht="29.25" customHeight="1" x14ac:dyDescent="0.25">
      <c r="A16" s="775" t="s">
        <v>663</v>
      </c>
      <c r="B16" s="776"/>
      <c r="C16" s="776"/>
      <c r="D16" s="776"/>
      <c r="E16" s="776"/>
      <c r="F16" s="776"/>
      <c r="G16" s="776"/>
      <c r="H16" s="773" t="s">
        <v>497</v>
      </c>
      <c r="I16" s="774"/>
      <c r="J16" s="774"/>
      <c r="K16" s="774"/>
      <c r="L16" s="774"/>
      <c r="M16" s="774"/>
      <c r="N16" s="774"/>
    </row>
    <row r="17" spans="1:14" s="39" customFormat="1" ht="15" x14ac:dyDescent="0.25">
      <c r="A17" s="528" t="s">
        <v>708</v>
      </c>
      <c r="B17" s="526"/>
      <c r="C17" s="526"/>
      <c r="D17" s="526"/>
      <c r="E17" s="526"/>
      <c r="F17" s="526"/>
      <c r="G17" s="526"/>
      <c r="H17" s="527"/>
      <c r="I17" s="527"/>
      <c r="J17" s="527"/>
      <c r="K17" s="527"/>
      <c r="L17" s="527"/>
      <c r="M17" s="527"/>
      <c r="N17" s="529" t="s">
        <v>780</v>
      </c>
    </row>
    <row r="18" spans="1:14" x14ac:dyDescent="0.2">
      <c r="A18" s="298" t="s">
        <v>595</v>
      </c>
      <c r="B18" s="298"/>
      <c r="C18" s="298"/>
      <c r="D18" s="298"/>
      <c r="E18" s="298"/>
      <c r="F18" s="298"/>
      <c r="G18" s="298"/>
      <c r="H18" s="298"/>
      <c r="I18" s="298"/>
      <c r="J18" s="298"/>
      <c r="K18" s="298"/>
      <c r="L18" s="298"/>
      <c r="M18" s="298"/>
      <c r="N18" s="298" t="s">
        <v>597</v>
      </c>
    </row>
  </sheetData>
  <mergeCells count="12">
    <mergeCell ref="H16:N16"/>
    <mergeCell ref="A16:G16"/>
    <mergeCell ref="A1:N1"/>
    <mergeCell ref="A3:N3"/>
    <mergeCell ref="A4:N4"/>
    <mergeCell ref="A2:N2"/>
    <mergeCell ref="N6:N8"/>
    <mergeCell ref="B6:G6"/>
    <mergeCell ref="H6:M6"/>
    <mergeCell ref="A6:A8"/>
    <mergeCell ref="B7:G7"/>
    <mergeCell ref="H7:M7"/>
  </mergeCells>
  <phoneticPr fontId="0" type="noConversion"/>
  <printOptions horizontalCentered="1" verticalCentered="1"/>
  <pageMargins left="0" right="0" top="0" bottom="0" header="0" footer="0"/>
  <pageSetup paperSize="9" scale="90" orientation="landscape" r:id="rId1"/>
  <headerFooter alignWithMargins="0"/>
  <rowBreaks count="1" manualBreakCount="1">
    <brk id="18"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
  <sheetViews>
    <sheetView rightToLeft="1" view="pageBreakPreview" zoomScaleNormal="100" zoomScaleSheetLayoutView="100" workbookViewId="0">
      <selection activeCell="G9" sqref="G9"/>
    </sheetView>
  </sheetViews>
  <sheetFormatPr defaultColWidth="8.85546875" defaultRowHeight="12.75" x14ac:dyDescent="0.2"/>
  <cols>
    <col min="1" max="1" width="35.7109375" style="195" customWidth="1"/>
    <col min="2" max="2" width="6.5703125" style="195" bestFit="1" customWidth="1"/>
    <col min="3" max="3" width="8.5703125" style="195" bestFit="1" customWidth="1"/>
    <col min="4" max="4" width="6.5703125" style="195" bestFit="1" customWidth="1"/>
    <col min="5" max="5" width="8.5703125" style="195" bestFit="1" customWidth="1"/>
    <col min="6" max="6" width="7.5703125" style="195" customWidth="1"/>
    <col min="7" max="7" width="8.5703125" style="195" bestFit="1" customWidth="1"/>
    <col min="8" max="8" width="9.140625" style="195" customWidth="1"/>
    <col min="9" max="9" width="8.5703125" style="195" bestFit="1" customWidth="1"/>
    <col min="10" max="10" width="40" style="195" bestFit="1" customWidth="1"/>
    <col min="11" max="11" width="1.28515625" style="195" hidden="1" customWidth="1"/>
    <col min="12" max="16384" width="8.85546875" style="195"/>
  </cols>
  <sheetData>
    <row r="1" spans="1:13" s="468" customFormat="1" ht="18" x14ac:dyDescent="0.25">
      <c r="A1" s="790" t="s">
        <v>755</v>
      </c>
      <c r="B1" s="790"/>
      <c r="C1" s="790"/>
      <c r="D1" s="790"/>
      <c r="E1" s="790"/>
      <c r="F1" s="790"/>
      <c r="G1" s="790"/>
      <c r="H1" s="790"/>
      <c r="I1" s="790"/>
      <c r="J1" s="790"/>
      <c r="K1" s="469"/>
      <c r="L1" s="469"/>
      <c r="M1" s="469"/>
    </row>
    <row r="2" spans="1:13" s="468" customFormat="1" ht="18" x14ac:dyDescent="0.25">
      <c r="A2" s="791">
        <v>2016</v>
      </c>
      <c r="B2" s="791"/>
      <c r="C2" s="791"/>
      <c r="D2" s="791"/>
      <c r="E2" s="791"/>
      <c r="F2" s="791"/>
      <c r="G2" s="791"/>
      <c r="H2" s="791"/>
      <c r="I2" s="791"/>
      <c r="J2" s="791"/>
      <c r="K2" s="469"/>
      <c r="L2" s="469"/>
      <c r="M2" s="469"/>
    </row>
    <row r="3" spans="1:13" s="468" customFormat="1" ht="31.5" customHeight="1" x14ac:dyDescent="0.2">
      <c r="A3" s="792" t="s">
        <v>756</v>
      </c>
      <c r="B3" s="793"/>
      <c r="C3" s="793"/>
      <c r="D3" s="793"/>
      <c r="E3" s="793"/>
      <c r="F3" s="793"/>
      <c r="G3" s="793"/>
      <c r="H3" s="793"/>
      <c r="I3" s="793"/>
      <c r="J3" s="793"/>
    </row>
    <row r="4" spans="1:13" s="468" customFormat="1" ht="15.75" x14ac:dyDescent="0.2">
      <c r="A4" s="793">
        <v>2016</v>
      </c>
      <c r="B4" s="793"/>
      <c r="C4" s="793"/>
      <c r="D4" s="793"/>
      <c r="E4" s="793"/>
      <c r="F4" s="793"/>
      <c r="G4" s="793"/>
      <c r="H4" s="793"/>
      <c r="I4" s="793"/>
      <c r="J4" s="793"/>
    </row>
    <row r="5" spans="1:13" ht="27.6" customHeight="1" x14ac:dyDescent="0.25">
      <c r="A5" s="467" t="s">
        <v>716</v>
      </c>
      <c r="B5" s="466"/>
      <c r="C5" s="465"/>
      <c r="D5" s="465"/>
      <c r="E5" s="465"/>
      <c r="F5" s="465"/>
      <c r="G5" s="465"/>
      <c r="H5" s="465"/>
      <c r="I5" s="464"/>
      <c r="J5" s="463" t="s">
        <v>717</v>
      </c>
      <c r="K5" s="194"/>
      <c r="L5" s="194"/>
    </row>
    <row r="6" spans="1:13" ht="57.6" customHeight="1" x14ac:dyDescent="0.2">
      <c r="A6" s="462" t="s">
        <v>571</v>
      </c>
      <c r="B6" s="794" t="s">
        <v>570</v>
      </c>
      <c r="C6" s="795"/>
      <c r="D6" s="794" t="s">
        <v>569</v>
      </c>
      <c r="E6" s="795"/>
      <c r="F6" s="794" t="s">
        <v>568</v>
      </c>
      <c r="G6" s="795"/>
      <c r="H6" s="794" t="s">
        <v>567</v>
      </c>
      <c r="I6" s="795"/>
      <c r="J6" s="461" t="s">
        <v>566</v>
      </c>
    </row>
    <row r="7" spans="1:13" ht="34.9" customHeight="1" thickBot="1" x14ac:dyDescent="0.25">
      <c r="A7" s="698" t="s">
        <v>706</v>
      </c>
      <c r="B7" s="632" t="s">
        <v>442</v>
      </c>
      <c r="C7" s="460" t="s">
        <v>443</v>
      </c>
      <c r="D7" s="632" t="s">
        <v>442</v>
      </c>
      <c r="E7" s="460" t="s">
        <v>443</v>
      </c>
      <c r="F7" s="196" t="s">
        <v>442</v>
      </c>
      <c r="G7" s="460" t="s">
        <v>443</v>
      </c>
      <c r="H7" s="196" t="s">
        <v>444</v>
      </c>
      <c r="I7" s="460" t="s">
        <v>445</v>
      </c>
      <c r="J7" s="197" t="s">
        <v>607</v>
      </c>
    </row>
    <row r="8" spans="1:13" ht="34.9" customHeight="1" thickBot="1" x14ac:dyDescent="0.25">
      <c r="A8" s="699" t="s">
        <v>352</v>
      </c>
      <c r="B8" s="630" t="s">
        <v>444</v>
      </c>
      <c r="C8" s="459" t="s">
        <v>445</v>
      </c>
      <c r="D8" s="630" t="s">
        <v>444</v>
      </c>
      <c r="E8" s="459" t="s">
        <v>445</v>
      </c>
      <c r="F8" s="198" t="s">
        <v>444</v>
      </c>
      <c r="G8" s="459" t="s">
        <v>445</v>
      </c>
      <c r="H8" s="198" t="s">
        <v>444</v>
      </c>
      <c r="I8" s="459" t="s">
        <v>445</v>
      </c>
      <c r="J8" s="199" t="s">
        <v>608</v>
      </c>
    </row>
    <row r="9" spans="1:13" ht="34.9" customHeight="1" thickBot="1" x14ac:dyDescent="0.25">
      <c r="A9" s="700" t="s">
        <v>707</v>
      </c>
      <c r="B9" s="631" t="s">
        <v>442</v>
      </c>
      <c r="C9" s="458" t="s">
        <v>443</v>
      </c>
      <c r="D9" s="631" t="s">
        <v>442</v>
      </c>
      <c r="E9" s="458" t="s">
        <v>443</v>
      </c>
      <c r="F9" s="200" t="s">
        <v>442</v>
      </c>
      <c r="G9" s="458" t="s">
        <v>443</v>
      </c>
      <c r="H9" s="200" t="s">
        <v>444</v>
      </c>
      <c r="I9" s="458" t="s">
        <v>445</v>
      </c>
      <c r="J9" s="201" t="s">
        <v>609</v>
      </c>
    </row>
    <row r="10" spans="1:13" ht="34.9" customHeight="1" thickBot="1" x14ac:dyDescent="0.3">
      <c r="A10" s="699" t="s">
        <v>350</v>
      </c>
      <c r="B10" s="630" t="s">
        <v>442</v>
      </c>
      <c r="C10" s="457" t="s">
        <v>443</v>
      </c>
      <c r="D10" s="630" t="s">
        <v>442</v>
      </c>
      <c r="E10" s="457" t="s">
        <v>443</v>
      </c>
      <c r="F10" s="198" t="s">
        <v>442</v>
      </c>
      <c r="G10" s="457" t="s">
        <v>443</v>
      </c>
      <c r="H10" s="198" t="s">
        <v>444</v>
      </c>
      <c r="I10" s="457" t="s">
        <v>445</v>
      </c>
      <c r="J10" s="199" t="s">
        <v>263</v>
      </c>
      <c r="K10" s="452"/>
    </row>
    <row r="11" spans="1:13" ht="34.9" customHeight="1" x14ac:dyDescent="0.25">
      <c r="A11" s="701" t="s">
        <v>606</v>
      </c>
      <c r="B11" s="633" t="s">
        <v>444</v>
      </c>
      <c r="C11" s="454" t="s">
        <v>445</v>
      </c>
      <c r="D11" s="633" t="s">
        <v>444</v>
      </c>
      <c r="E11" s="456" t="s">
        <v>445</v>
      </c>
      <c r="F11" s="455" t="s">
        <v>444</v>
      </c>
      <c r="G11" s="454" t="s">
        <v>445</v>
      </c>
      <c r="H11" s="455" t="s">
        <v>444</v>
      </c>
      <c r="I11" s="634" t="s">
        <v>445</v>
      </c>
      <c r="J11" s="453" t="s">
        <v>610</v>
      </c>
      <c r="K11" s="452"/>
    </row>
    <row r="12" spans="1:13" s="301" customFormat="1" x14ac:dyDescent="0.2">
      <c r="A12" s="300" t="s">
        <v>595</v>
      </c>
      <c r="J12" s="302" t="s">
        <v>597</v>
      </c>
    </row>
    <row r="13" spans="1:13" s="301" customFormat="1" x14ac:dyDescent="0.2">
      <c r="A13" s="303" t="s">
        <v>603</v>
      </c>
      <c r="J13" s="304" t="s">
        <v>604</v>
      </c>
    </row>
    <row r="14" spans="1:13" s="301" customFormat="1" x14ac:dyDescent="0.2">
      <c r="A14" s="303"/>
      <c r="J14" s="304"/>
    </row>
    <row r="15" spans="1:13" x14ac:dyDescent="0.2">
      <c r="A15" s="451"/>
      <c r="B15" s="310" t="s">
        <v>449</v>
      </c>
      <c r="C15" s="102"/>
      <c r="D15" s="102"/>
      <c r="E15" s="102"/>
      <c r="F15" s="102"/>
      <c r="G15" s="102"/>
      <c r="H15" s="399" t="s">
        <v>459</v>
      </c>
      <c r="I15" s="400"/>
      <c r="J15" s="451"/>
    </row>
    <row r="16" spans="1:13" x14ac:dyDescent="0.2">
      <c r="A16" s="355" t="s">
        <v>442</v>
      </c>
      <c r="B16" s="356" t="s">
        <v>450</v>
      </c>
      <c r="C16" s="304"/>
      <c r="D16" s="304"/>
      <c r="E16" s="304"/>
      <c r="F16" s="304"/>
      <c r="G16" s="304"/>
      <c r="H16" s="355" t="s">
        <v>450</v>
      </c>
      <c r="I16" s="635" t="s">
        <v>443</v>
      </c>
      <c r="J16" s="304"/>
    </row>
    <row r="17" spans="1:10" x14ac:dyDescent="0.2">
      <c r="A17" s="355" t="s">
        <v>444</v>
      </c>
      <c r="B17" s="356" t="s">
        <v>451</v>
      </c>
      <c r="C17" s="304"/>
      <c r="D17" s="304"/>
      <c r="E17" s="304"/>
      <c r="F17" s="304"/>
      <c r="G17" s="304"/>
      <c r="H17" s="355" t="s">
        <v>451</v>
      </c>
      <c r="I17" s="356" t="s">
        <v>445</v>
      </c>
      <c r="J17" s="304"/>
    </row>
    <row r="18" spans="1:10" x14ac:dyDescent="0.2">
      <c r="A18" s="355" t="s">
        <v>454</v>
      </c>
      <c r="B18" s="356" t="s">
        <v>460</v>
      </c>
      <c r="C18" s="304"/>
      <c r="D18" s="304"/>
      <c r="E18" s="304"/>
      <c r="F18" s="304"/>
      <c r="G18" s="304"/>
      <c r="H18" s="355" t="s">
        <v>460</v>
      </c>
      <c r="I18" s="356" t="s">
        <v>456</v>
      </c>
      <c r="J18" s="304"/>
    </row>
    <row r="19" spans="1:10" x14ac:dyDescent="0.2">
      <c r="A19" s="355" t="s">
        <v>462</v>
      </c>
      <c r="B19" s="356" t="s">
        <v>461</v>
      </c>
      <c r="C19" s="304"/>
      <c r="D19" s="304"/>
      <c r="E19" s="304"/>
      <c r="F19" s="304"/>
      <c r="G19" s="304"/>
      <c r="H19" s="355" t="s">
        <v>461</v>
      </c>
      <c r="I19" s="356" t="s">
        <v>463</v>
      </c>
      <c r="J19" s="304"/>
    </row>
    <row r="20" spans="1:10" x14ac:dyDescent="0.2">
      <c r="A20" s="355" t="s">
        <v>464</v>
      </c>
      <c r="B20" s="356" t="s">
        <v>452</v>
      </c>
      <c r="C20" s="304"/>
      <c r="D20" s="304"/>
      <c r="E20" s="304"/>
      <c r="F20" s="304"/>
      <c r="G20" s="304"/>
      <c r="H20" s="355" t="s">
        <v>452</v>
      </c>
      <c r="I20" s="356" t="s">
        <v>457</v>
      </c>
      <c r="J20" s="304"/>
    </row>
    <row r="21" spans="1:10" x14ac:dyDescent="0.2">
      <c r="A21" s="355" t="s">
        <v>455</v>
      </c>
      <c r="B21" s="356" t="s">
        <v>453</v>
      </c>
      <c r="C21" s="304"/>
      <c r="D21" s="304"/>
      <c r="E21" s="304"/>
      <c r="F21" s="304"/>
      <c r="G21" s="304"/>
      <c r="H21" s="355" t="s">
        <v>453</v>
      </c>
      <c r="I21" s="356" t="s">
        <v>458</v>
      </c>
      <c r="J21" s="304"/>
    </row>
  </sheetData>
  <mergeCells count="8">
    <mergeCell ref="A1:J1"/>
    <mergeCell ref="A2:J2"/>
    <mergeCell ref="A3:J3"/>
    <mergeCell ref="A4:J4"/>
    <mergeCell ref="B6:C6"/>
    <mergeCell ref="D6:E6"/>
    <mergeCell ref="F6:G6"/>
    <mergeCell ref="H6:I6"/>
  </mergeCells>
  <printOptions horizontalCentered="1" verticalCentered="1"/>
  <pageMargins left="0.15748031496063" right="0.15748031496063" top="0.27559055118110198" bottom="0.15748031496063" header="0.15748031496063" footer="0.15748031496063"/>
  <pageSetup paperSize="9" orientation="landscape" r:id="rId1"/>
  <headerFooter alignWithMargins="0"/>
  <rowBreaks count="1" manualBreakCount="1">
    <brk id="1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90" zoomScaleNormal="100" zoomScaleSheetLayoutView="90" workbookViewId="0">
      <selection activeCell="A4" sqref="A4:L4"/>
    </sheetView>
  </sheetViews>
  <sheetFormatPr defaultRowHeight="12.75" x14ac:dyDescent="0.2"/>
  <cols>
    <col min="1" max="1" width="14" style="8" customWidth="1"/>
    <col min="2" max="2" width="6.28515625" style="8" bestFit="1" customWidth="1"/>
    <col min="3" max="3" width="8.140625" style="8" bestFit="1" customWidth="1"/>
    <col min="4" max="4" width="6.28515625" style="8" bestFit="1" customWidth="1"/>
    <col min="5" max="5" width="8.140625" style="8" bestFit="1" customWidth="1"/>
    <col min="6" max="6" width="6.28515625" style="8" bestFit="1" customWidth="1"/>
    <col min="7" max="7" width="8.140625" style="8" bestFit="1" customWidth="1"/>
    <col min="8" max="8" width="6.28515625" style="8" bestFit="1" customWidth="1"/>
    <col min="9" max="9" width="8.140625" style="8" bestFit="1" customWidth="1"/>
    <col min="10" max="10" width="6.85546875" style="8" bestFit="1" customWidth="1"/>
    <col min="11" max="11" width="9.28515625" style="8" bestFit="1" customWidth="1"/>
    <col min="12" max="12" width="15.42578125" style="8" customWidth="1"/>
    <col min="13" max="16384" width="9.140625" style="8"/>
  </cols>
  <sheetData>
    <row r="1" spans="1:12" ht="18" hidden="1" customHeight="1" x14ac:dyDescent="0.25">
      <c r="A1" s="796" t="s">
        <v>564</v>
      </c>
      <c r="B1" s="796"/>
      <c r="C1" s="797"/>
      <c r="D1" s="797"/>
      <c r="E1" s="797"/>
      <c r="F1" s="797"/>
      <c r="G1" s="797"/>
      <c r="H1" s="797"/>
      <c r="I1" s="797"/>
      <c r="J1" s="797"/>
      <c r="K1" s="797"/>
      <c r="L1" s="797"/>
    </row>
    <row r="2" spans="1:12" ht="18" customHeight="1" x14ac:dyDescent="0.25">
      <c r="A2" s="796" t="s">
        <v>563</v>
      </c>
      <c r="B2" s="796"/>
      <c r="C2" s="796"/>
      <c r="D2" s="796"/>
      <c r="E2" s="796"/>
      <c r="F2" s="796"/>
      <c r="G2" s="796"/>
      <c r="H2" s="796"/>
      <c r="I2" s="796"/>
      <c r="J2" s="796"/>
      <c r="K2" s="796"/>
      <c r="L2" s="796"/>
    </row>
    <row r="3" spans="1:12" ht="18" x14ac:dyDescent="0.25">
      <c r="A3" s="796" t="s">
        <v>562</v>
      </c>
      <c r="B3" s="796"/>
      <c r="C3" s="796"/>
      <c r="D3" s="796"/>
      <c r="E3" s="796"/>
      <c r="F3" s="796"/>
      <c r="G3" s="796"/>
      <c r="H3" s="796"/>
      <c r="I3" s="796"/>
      <c r="J3" s="796"/>
      <c r="K3" s="796"/>
      <c r="L3" s="796"/>
    </row>
    <row r="4" spans="1:12" ht="18" x14ac:dyDescent="0.25">
      <c r="A4" s="798">
        <v>2016</v>
      </c>
      <c r="B4" s="798"/>
      <c r="C4" s="798"/>
      <c r="D4" s="798"/>
      <c r="E4" s="798"/>
      <c r="F4" s="798"/>
      <c r="G4" s="798"/>
      <c r="H4" s="798"/>
      <c r="I4" s="798"/>
      <c r="J4" s="798"/>
      <c r="K4" s="798"/>
      <c r="L4" s="798"/>
    </row>
    <row r="5" spans="1:12" ht="15.75" x14ac:dyDescent="0.25">
      <c r="A5" s="799" t="s">
        <v>561</v>
      </c>
      <c r="B5" s="799"/>
      <c r="C5" s="799"/>
      <c r="D5" s="799"/>
      <c r="E5" s="799"/>
      <c r="F5" s="799"/>
      <c r="G5" s="799"/>
      <c r="H5" s="799"/>
      <c r="I5" s="799"/>
      <c r="J5" s="799"/>
      <c r="K5" s="799"/>
      <c r="L5" s="799"/>
    </row>
    <row r="6" spans="1:12" ht="15.75" x14ac:dyDescent="0.25">
      <c r="A6" s="799" t="s">
        <v>560</v>
      </c>
      <c r="B6" s="799"/>
      <c r="C6" s="799"/>
      <c r="D6" s="799"/>
      <c r="E6" s="799"/>
      <c r="F6" s="799"/>
      <c r="G6" s="799"/>
      <c r="H6" s="799"/>
      <c r="I6" s="799"/>
      <c r="J6" s="799"/>
      <c r="K6" s="799"/>
      <c r="L6" s="799"/>
    </row>
    <row r="7" spans="1:12" ht="15.75" x14ac:dyDescent="0.25">
      <c r="A7" s="799">
        <v>2016</v>
      </c>
      <c r="B7" s="799"/>
      <c r="C7" s="799"/>
      <c r="D7" s="799"/>
      <c r="E7" s="799"/>
      <c r="F7" s="799"/>
      <c r="G7" s="799"/>
      <c r="H7" s="799"/>
      <c r="I7" s="799"/>
      <c r="J7" s="799"/>
      <c r="K7" s="799"/>
      <c r="L7" s="799"/>
    </row>
    <row r="8" spans="1:12" ht="15.75" x14ac:dyDescent="0.2">
      <c r="A8" s="448" t="s">
        <v>718</v>
      </c>
      <c r="B8" s="448"/>
      <c r="C8" s="447"/>
      <c r="D8" s="446"/>
      <c r="E8" s="446"/>
      <c r="F8" s="446"/>
      <c r="G8" s="446"/>
      <c r="H8" s="446"/>
      <c r="I8" s="445"/>
      <c r="J8" s="202"/>
      <c r="K8" s="169"/>
      <c r="L8" s="444" t="s">
        <v>731</v>
      </c>
    </row>
    <row r="9" spans="1:12" ht="56.25" customHeight="1" x14ac:dyDescent="0.2">
      <c r="A9" s="802" t="s">
        <v>559</v>
      </c>
      <c r="B9" s="804" t="s">
        <v>611</v>
      </c>
      <c r="C9" s="805"/>
      <c r="D9" s="804" t="s">
        <v>612</v>
      </c>
      <c r="E9" s="805"/>
      <c r="F9" s="804" t="s">
        <v>613</v>
      </c>
      <c r="G9" s="805"/>
      <c r="H9" s="804" t="s">
        <v>614</v>
      </c>
      <c r="I9" s="805"/>
      <c r="J9" s="804" t="s">
        <v>615</v>
      </c>
      <c r="K9" s="805"/>
      <c r="L9" s="806" t="s">
        <v>558</v>
      </c>
    </row>
    <row r="10" spans="1:12" ht="47.25" customHeight="1" x14ac:dyDescent="0.2">
      <c r="A10" s="803"/>
      <c r="B10" s="800" t="s">
        <v>616</v>
      </c>
      <c r="C10" s="801"/>
      <c r="D10" s="800" t="s">
        <v>617</v>
      </c>
      <c r="E10" s="801"/>
      <c r="F10" s="800" t="s">
        <v>618</v>
      </c>
      <c r="G10" s="801"/>
      <c r="H10" s="800" t="s">
        <v>619</v>
      </c>
      <c r="I10" s="801"/>
      <c r="J10" s="800" t="s">
        <v>620</v>
      </c>
      <c r="K10" s="801"/>
      <c r="L10" s="807"/>
    </row>
    <row r="11" spans="1:12" ht="24.95" customHeight="1" thickBot="1" x14ac:dyDescent="0.25">
      <c r="A11" s="443" t="s">
        <v>557</v>
      </c>
      <c r="B11" s="196" t="s">
        <v>442</v>
      </c>
      <c r="C11" s="460" t="s">
        <v>443</v>
      </c>
      <c r="D11" s="632" t="s">
        <v>444</v>
      </c>
      <c r="E11" s="460" t="s">
        <v>445</v>
      </c>
      <c r="F11" s="632" t="s">
        <v>442</v>
      </c>
      <c r="G11" s="460" t="s">
        <v>443</v>
      </c>
      <c r="H11" s="196" t="s">
        <v>442</v>
      </c>
      <c r="I11" s="460" t="s">
        <v>443</v>
      </c>
      <c r="J11" s="640" t="s">
        <v>444</v>
      </c>
      <c r="K11" s="442" t="s">
        <v>445</v>
      </c>
      <c r="L11" s="441" t="s">
        <v>556</v>
      </c>
    </row>
    <row r="12" spans="1:12" ht="24.95" customHeight="1" thickBot="1" x14ac:dyDescent="0.25">
      <c r="A12" s="440" t="s">
        <v>555</v>
      </c>
      <c r="B12" s="198" t="s">
        <v>442</v>
      </c>
      <c r="C12" s="459" t="s">
        <v>443</v>
      </c>
      <c r="D12" s="630" t="s">
        <v>444</v>
      </c>
      <c r="E12" s="459" t="s">
        <v>445</v>
      </c>
      <c r="F12" s="630" t="s">
        <v>442</v>
      </c>
      <c r="G12" s="459" t="s">
        <v>443</v>
      </c>
      <c r="H12" s="198" t="s">
        <v>442</v>
      </c>
      <c r="I12" s="459" t="s">
        <v>443</v>
      </c>
      <c r="J12" s="637" t="s">
        <v>444</v>
      </c>
      <c r="K12" s="439" t="s">
        <v>445</v>
      </c>
      <c r="L12" s="438" t="s">
        <v>554</v>
      </c>
    </row>
    <row r="13" spans="1:12" ht="24.95" customHeight="1" thickBot="1" x14ac:dyDescent="0.25">
      <c r="A13" s="437" t="s">
        <v>553</v>
      </c>
      <c r="B13" s="200" t="s">
        <v>442</v>
      </c>
      <c r="C13" s="458" t="s">
        <v>443</v>
      </c>
      <c r="D13" s="631" t="s">
        <v>444</v>
      </c>
      <c r="E13" s="458" t="s">
        <v>445</v>
      </c>
      <c r="F13" s="631" t="s">
        <v>442</v>
      </c>
      <c r="G13" s="458" t="s">
        <v>443</v>
      </c>
      <c r="H13" s="200" t="s">
        <v>442</v>
      </c>
      <c r="I13" s="458" t="s">
        <v>443</v>
      </c>
      <c r="J13" s="638" t="s">
        <v>444</v>
      </c>
      <c r="K13" s="436" t="s">
        <v>445</v>
      </c>
      <c r="L13" s="435" t="s">
        <v>552</v>
      </c>
    </row>
    <row r="14" spans="1:12" ht="24.95" customHeight="1" thickBot="1" x14ac:dyDescent="0.25">
      <c r="A14" s="440" t="s">
        <v>551</v>
      </c>
      <c r="B14" s="198" t="s">
        <v>442</v>
      </c>
      <c r="C14" s="459" t="s">
        <v>443</v>
      </c>
      <c r="D14" s="630" t="s">
        <v>444</v>
      </c>
      <c r="E14" s="457" t="s">
        <v>445</v>
      </c>
      <c r="F14" s="630" t="s">
        <v>442</v>
      </c>
      <c r="G14" s="459" t="s">
        <v>443</v>
      </c>
      <c r="H14" s="198" t="s">
        <v>442</v>
      </c>
      <c r="I14" s="459" t="s">
        <v>443</v>
      </c>
      <c r="J14" s="637" t="s">
        <v>444</v>
      </c>
      <c r="K14" s="439" t="s">
        <v>445</v>
      </c>
      <c r="L14" s="438" t="s">
        <v>550</v>
      </c>
    </row>
    <row r="15" spans="1:12" ht="24.95" customHeight="1" thickBot="1" x14ac:dyDescent="0.25">
      <c r="A15" s="437" t="s">
        <v>549</v>
      </c>
      <c r="B15" s="200" t="s">
        <v>442</v>
      </c>
      <c r="C15" s="458" t="s">
        <v>443</v>
      </c>
      <c r="D15" s="631" t="s">
        <v>444</v>
      </c>
      <c r="E15" s="458" t="s">
        <v>445</v>
      </c>
      <c r="F15" s="631" t="s">
        <v>442</v>
      </c>
      <c r="G15" s="458" t="s">
        <v>443</v>
      </c>
      <c r="H15" s="200" t="s">
        <v>442</v>
      </c>
      <c r="I15" s="458" t="s">
        <v>443</v>
      </c>
      <c r="J15" s="638" t="s">
        <v>444</v>
      </c>
      <c r="K15" s="436" t="s">
        <v>445</v>
      </c>
      <c r="L15" s="435" t="s">
        <v>548</v>
      </c>
    </row>
    <row r="16" spans="1:12" ht="24.95" customHeight="1" thickBot="1" x14ac:dyDescent="0.25">
      <c r="A16" s="440" t="s">
        <v>547</v>
      </c>
      <c r="B16" s="198" t="s">
        <v>442</v>
      </c>
      <c r="C16" s="459" t="s">
        <v>443</v>
      </c>
      <c r="D16" s="637" t="s">
        <v>444</v>
      </c>
      <c r="E16" s="439" t="s">
        <v>445</v>
      </c>
      <c r="F16" s="630" t="s">
        <v>442</v>
      </c>
      <c r="G16" s="459" t="s">
        <v>443</v>
      </c>
      <c r="H16" s="198" t="s">
        <v>442</v>
      </c>
      <c r="I16" s="459" t="s">
        <v>443</v>
      </c>
      <c r="J16" s="637" t="s">
        <v>444</v>
      </c>
      <c r="K16" s="439" t="s">
        <v>445</v>
      </c>
      <c r="L16" s="438" t="s">
        <v>546</v>
      </c>
    </row>
    <row r="17" spans="1:12" ht="24.95" customHeight="1" thickBot="1" x14ac:dyDescent="0.25">
      <c r="A17" s="437" t="s">
        <v>545</v>
      </c>
      <c r="B17" s="200" t="s">
        <v>442</v>
      </c>
      <c r="C17" s="458" t="s">
        <v>443</v>
      </c>
      <c r="D17" s="638" t="s">
        <v>442</v>
      </c>
      <c r="E17" s="436" t="s">
        <v>443</v>
      </c>
      <c r="F17" s="631" t="s">
        <v>442</v>
      </c>
      <c r="G17" s="458" t="s">
        <v>443</v>
      </c>
      <c r="H17" s="200" t="s">
        <v>442</v>
      </c>
      <c r="I17" s="458" t="s">
        <v>443</v>
      </c>
      <c r="J17" s="638" t="s">
        <v>444</v>
      </c>
      <c r="K17" s="436" t="s">
        <v>445</v>
      </c>
      <c r="L17" s="435" t="s">
        <v>544</v>
      </c>
    </row>
    <row r="18" spans="1:12" ht="24.95" customHeight="1" thickBot="1" x14ac:dyDescent="0.25">
      <c r="A18" s="440" t="s">
        <v>543</v>
      </c>
      <c r="B18" s="198" t="s">
        <v>442</v>
      </c>
      <c r="C18" s="459" t="s">
        <v>443</v>
      </c>
      <c r="D18" s="637" t="s">
        <v>442</v>
      </c>
      <c r="E18" s="439" t="s">
        <v>443</v>
      </c>
      <c r="F18" s="630" t="s">
        <v>442</v>
      </c>
      <c r="G18" s="459" t="s">
        <v>443</v>
      </c>
      <c r="H18" s="198" t="s">
        <v>442</v>
      </c>
      <c r="I18" s="459" t="s">
        <v>443</v>
      </c>
      <c r="J18" s="637" t="s">
        <v>444</v>
      </c>
      <c r="K18" s="439" t="s">
        <v>445</v>
      </c>
      <c r="L18" s="438" t="s">
        <v>542</v>
      </c>
    </row>
    <row r="19" spans="1:12" ht="24.95" customHeight="1" thickBot="1" x14ac:dyDescent="0.25">
      <c r="A19" s="437" t="s">
        <v>541</v>
      </c>
      <c r="B19" s="200" t="s">
        <v>442</v>
      </c>
      <c r="C19" s="458" t="s">
        <v>443</v>
      </c>
      <c r="D19" s="638" t="s">
        <v>442</v>
      </c>
      <c r="E19" s="436" t="s">
        <v>443</v>
      </c>
      <c r="F19" s="631" t="s">
        <v>442</v>
      </c>
      <c r="G19" s="458" t="s">
        <v>443</v>
      </c>
      <c r="H19" s="200" t="s">
        <v>442</v>
      </c>
      <c r="I19" s="458" t="s">
        <v>443</v>
      </c>
      <c r="J19" s="638" t="s">
        <v>444</v>
      </c>
      <c r="K19" s="436" t="s">
        <v>445</v>
      </c>
      <c r="L19" s="435" t="s">
        <v>540</v>
      </c>
    </row>
    <row r="20" spans="1:12" ht="24.95" customHeight="1" thickBot="1" x14ac:dyDescent="0.25">
      <c r="A20" s="440" t="s">
        <v>539</v>
      </c>
      <c r="B20" s="198" t="s">
        <v>442</v>
      </c>
      <c r="C20" s="459" t="s">
        <v>443</v>
      </c>
      <c r="D20" s="637" t="s">
        <v>442</v>
      </c>
      <c r="E20" s="439" t="s">
        <v>443</v>
      </c>
      <c r="F20" s="630" t="s">
        <v>442</v>
      </c>
      <c r="G20" s="459" t="s">
        <v>443</v>
      </c>
      <c r="H20" s="198" t="s">
        <v>442</v>
      </c>
      <c r="I20" s="459" t="s">
        <v>443</v>
      </c>
      <c r="J20" s="637" t="s">
        <v>444</v>
      </c>
      <c r="K20" s="439" t="s">
        <v>445</v>
      </c>
      <c r="L20" s="438" t="s">
        <v>538</v>
      </c>
    </row>
    <row r="21" spans="1:12" ht="24.95" customHeight="1" thickBot="1" x14ac:dyDescent="0.25">
      <c r="A21" s="437" t="s">
        <v>537</v>
      </c>
      <c r="B21" s="200" t="s">
        <v>442</v>
      </c>
      <c r="C21" s="458" t="s">
        <v>443</v>
      </c>
      <c r="D21" s="638" t="s">
        <v>442</v>
      </c>
      <c r="E21" s="436" t="s">
        <v>443</v>
      </c>
      <c r="F21" s="631" t="s">
        <v>442</v>
      </c>
      <c r="G21" s="458" t="s">
        <v>443</v>
      </c>
      <c r="H21" s="200" t="s">
        <v>442</v>
      </c>
      <c r="I21" s="458" t="s">
        <v>443</v>
      </c>
      <c r="J21" s="638" t="s">
        <v>444</v>
      </c>
      <c r="K21" s="436" t="s">
        <v>445</v>
      </c>
      <c r="L21" s="435" t="s">
        <v>536</v>
      </c>
    </row>
    <row r="22" spans="1:12" ht="24.95" customHeight="1" x14ac:dyDescent="0.2">
      <c r="A22" s="434" t="s">
        <v>535</v>
      </c>
      <c r="B22" s="470" t="s">
        <v>442</v>
      </c>
      <c r="C22" s="471" t="s">
        <v>443</v>
      </c>
      <c r="D22" s="639" t="s">
        <v>442</v>
      </c>
      <c r="E22" s="433" t="s">
        <v>443</v>
      </c>
      <c r="F22" s="636" t="s">
        <v>442</v>
      </c>
      <c r="G22" s="471" t="s">
        <v>443</v>
      </c>
      <c r="H22" s="470" t="s">
        <v>442</v>
      </c>
      <c r="I22" s="471" t="s">
        <v>443</v>
      </c>
      <c r="J22" s="639" t="s">
        <v>444</v>
      </c>
      <c r="K22" s="433" t="s">
        <v>445</v>
      </c>
      <c r="L22" s="432" t="s">
        <v>534</v>
      </c>
    </row>
    <row r="23" spans="1:12" s="304" customFormat="1" x14ac:dyDescent="0.2">
      <c r="A23" s="304" t="s">
        <v>595</v>
      </c>
      <c r="L23" s="302" t="s">
        <v>597</v>
      </c>
    </row>
    <row r="24" spans="1:12" s="304" customFormat="1" x14ac:dyDescent="0.2"/>
    <row r="25" spans="1:12" x14ac:dyDescent="0.2">
      <c r="A25" s="301"/>
      <c r="B25" s="431" t="s">
        <v>449</v>
      </c>
      <c r="C25" s="304"/>
      <c r="D25" s="304"/>
      <c r="E25" s="304"/>
      <c r="F25" s="304"/>
      <c r="G25" s="304"/>
      <c r="H25" s="304"/>
      <c r="I25" s="430" t="s">
        <v>459</v>
      </c>
      <c r="J25" s="301"/>
      <c r="K25" s="301"/>
      <c r="L25" s="304"/>
    </row>
    <row r="26" spans="1:12" x14ac:dyDescent="0.2">
      <c r="A26" s="355" t="s">
        <v>442</v>
      </c>
      <c r="B26" s="356" t="s">
        <v>450</v>
      </c>
      <c r="C26" s="304"/>
      <c r="D26" s="304"/>
      <c r="E26" s="304"/>
      <c r="F26" s="304"/>
      <c r="G26" s="304"/>
      <c r="H26" s="304"/>
      <c r="I26" s="355" t="s">
        <v>450</v>
      </c>
      <c r="J26" s="635" t="s">
        <v>443</v>
      </c>
      <c r="K26" s="304"/>
      <c r="L26" s="304"/>
    </row>
    <row r="27" spans="1:12" x14ac:dyDescent="0.2">
      <c r="A27" s="355" t="s">
        <v>444</v>
      </c>
      <c r="B27" s="356" t="s">
        <v>451</v>
      </c>
      <c r="C27" s="304"/>
      <c r="D27" s="304"/>
      <c r="E27" s="304"/>
      <c r="F27" s="304"/>
      <c r="G27" s="304"/>
      <c r="H27" s="304"/>
      <c r="I27" s="355" t="s">
        <v>451</v>
      </c>
      <c r="J27" s="635" t="s">
        <v>445</v>
      </c>
      <c r="K27" s="304"/>
      <c r="L27" s="304"/>
    </row>
    <row r="28" spans="1:12" x14ac:dyDescent="0.2">
      <c r="A28" s="355" t="s">
        <v>454</v>
      </c>
      <c r="B28" s="356" t="s">
        <v>460</v>
      </c>
      <c r="C28" s="304"/>
      <c r="D28" s="304"/>
      <c r="E28" s="304"/>
      <c r="F28" s="304"/>
      <c r="G28" s="304"/>
      <c r="H28" s="304"/>
      <c r="I28" s="355" t="s">
        <v>460</v>
      </c>
      <c r="J28" s="356" t="s">
        <v>456</v>
      </c>
      <c r="K28" s="304"/>
      <c r="L28" s="304"/>
    </row>
    <row r="29" spans="1:12" x14ac:dyDescent="0.2">
      <c r="A29" s="355" t="s">
        <v>462</v>
      </c>
      <c r="B29" s="356" t="s">
        <v>461</v>
      </c>
      <c r="C29" s="304"/>
      <c r="D29" s="304"/>
      <c r="E29" s="304"/>
      <c r="F29" s="304"/>
      <c r="G29" s="304"/>
      <c r="H29" s="304"/>
      <c r="I29" s="355" t="s">
        <v>461</v>
      </c>
      <c r="J29" s="356" t="s">
        <v>463</v>
      </c>
      <c r="K29" s="304"/>
      <c r="L29" s="304"/>
    </row>
    <row r="30" spans="1:12" x14ac:dyDescent="0.2">
      <c r="A30" s="355" t="s">
        <v>464</v>
      </c>
      <c r="B30" s="356" t="s">
        <v>452</v>
      </c>
      <c r="C30" s="304"/>
      <c r="D30" s="304"/>
      <c r="E30" s="304"/>
      <c r="F30" s="304"/>
      <c r="G30" s="304"/>
      <c r="H30" s="304"/>
      <c r="I30" s="355" t="s">
        <v>452</v>
      </c>
      <c r="J30" s="356" t="s">
        <v>457</v>
      </c>
      <c r="K30" s="304"/>
      <c r="L30" s="304"/>
    </row>
    <row r="31" spans="1:12" x14ac:dyDescent="0.2">
      <c r="A31" s="355" t="s">
        <v>455</v>
      </c>
      <c r="B31" s="356" t="s">
        <v>453</v>
      </c>
      <c r="C31" s="304"/>
      <c r="D31" s="304"/>
      <c r="E31" s="304"/>
      <c r="F31" s="304"/>
      <c r="G31" s="304"/>
      <c r="H31" s="304"/>
      <c r="I31" s="355" t="s">
        <v>453</v>
      </c>
      <c r="J31" s="356" t="s">
        <v>458</v>
      </c>
      <c r="K31" s="304"/>
      <c r="L31" s="304"/>
    </row>
  </sheetData>
  <mergeCells count="19">
    <mergeCell ref="A6:L6"/>
    <mergeCell ref="F10:G10"/>
    <mergeCell ref="H10:I10"/>
    <mergeCell ref="J10:K10"/>
    <mergeCell ref="A7:L7"/>
    <mergeCell ref="A9:A10"/>
    <mergeCell ref="B9:C9"/>
    <mergeCell ref="D9:E9"/>
    <mergeCell ref="F9:G9"/>
    <mergeCell ref="H9:I9"/>
    <mergeCell ref="J9:K9"/>
    <mergeCell ref="L9:L10"/>
    <mergeCell ref="B10:C10"/>
    <mergeCell ref="D10:E10"/>
    <mergeCell ref="A1:L1"/>
    <mergeCell ref="A3:L3"/>
    <mergeCell ref="A4:L4"/>
    <mergeCell ref="A5:L5"/>
    <mergeCell ref="A2:L2"/>
  </mergeCells>
  <printOptions horizontalCentered="1" verticalCentered="1"/>
  <pageMargins left="0" right="0" top="0" bottom="0" header="0" footer="0"/>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90" zoomScaleNormal="100" zoomScaleSheetLayoutView="90" workbookViewId="0">
      <selection activeCell="A8" sqref="A8"/>
    </sheetView>
  </sheetViews>
  <sheetFormatPr defaultRowHeight="12.75" x14ac:dyDescent="0.2"/>
  <cols>
    <col min="1" max="1" width="14" style="8" customWidth="1"/>
    <col min="2" max="2" width="6.28515625" style="8" bestFit="1" customWidth="1"/>
    <col min="3" max="3" width="8.140625" style="8" bestFit="1" customWidth="1"/>
    <col min="4" max="4" width="6.85546875" style="8" bestFit="1" customWidth="1"/>
    <col min="5" max="5" width="8.140625" style="8" bestFit="1" customWidth="1"/>
    <col min="6" max="6" width="8" style="8" bestFit="1" customWidth="1"/>
    <col min="7" max="7" width="8.140625" style="8" bestFit="1" customWidth="1"/>
    <col min="8" max="8" width="10.7109375" style="8" customWidth="1"/>
    <col min="9" max="9" width="8.140625" style="8" bestFit="1" customWidth="1"/>
    <col min="10" max="10" width="6.85546875" style="8" bestFit="1" customWidth="1"/>
    <col min="11" max="11" width="9.28515625" style="8" bestFit="1" customWidth="1"/>
    <col min="12" max="12" width="15.42578125" style="8" customWidth="1"/>
    <col min="13" max="16384" width="9.140625" style="8"/>
  </cols>
  <sheetData>
    <row r="1" spans="1:12" ht="18" hidden="1" customHeight="1" x14ac:dyDescent="0.25">
      <c r="A1" s="796" t="s">
        <v>564</v>
      </c>
      <c r="B1" s="796"/>
      <c r="C1" s="797"/>
      <c r="D1" s="797"/>
      <c r="E1" s="797"/>
      <c r="F1" s="797"/>
      <c r="G1" s="797"/>
      <c r="H1" s="797"/>
      <c r="I1" s="797"/>
      <c r="J1" s="797"/>
      <c r="K1" s="797"/>
      <c r="L1" s="797"/>
    </row>
    <row r="2" spans="1:12" ht="18" customHeight="1" x14ac:dyDescent="0.25">
      <c r="A2" s="449"/>
      <c r="B2" s="449"/>
      <c r="C2" s="796" t="s">
        <v>563</v>
      </c>
      <c r="D2" s="796"/>
      <c r="E2" s="796"/>
      <c r="F2" s="796"/>
      <c r="G2" s="796"/>
      <c r="H2" s="796"/>
      <c r="I2" s="796"/>
      <c r="J2" s="796"/>
      <c r="K2" s="796"/>
      <c r="L2" s="450"/>
    </row>
    <row r="3" spans="1:12" ht="18" x14ac:dyDescent="0.25">
      <c r="A3" s="796" t="s">
        <v>528</v>
      </c>
      <c r="B3" s="796"/>
      <c r="C3" s="796"/>
      <c r="D3" s="796"/>
      <c r="E3" s="796"/>
      <c r="F3" s="796"/>
      <c r="G3" s="796"/>
      <c r="H3" s="796"/>
      <c r="I3" s="796"/>
      <c r="J3" s="796"/>
      <c r="K3" s="796"/>
      <c r="L3" s="796"/>
    </row>
    <row r="4" spans="1:12" ht="18" x14ac:dyDescent="0.25">
      <c r="A4" s="798">
        <v>2016</v>
      </c>
      <c r="B4" s="798"/>
      <c r="C4" s="798"/>
      <c r="D4" s="798"/>
      <c r="E4" s="798"/>
      <c r="F4" s="798"/>
      <c r="G4" s="798"/>
      <c r="H4" s="798"/>
      <c r="I4" s="798"/>
      <c r="J4" s="798"/>
      <c r="K4" s="798"/>
      <c r="L4" s="798"/>
    </row>
    <row r="5" spans="1:12" ht="15.75" x14ac:dyDescent="0.25">
      <c r="A5" s="799" t="s">
        <v>561</v>
      </c>
      <c r="B5" s="799"/>
      <c r="C5" s="799"/>
      <c r="D5" s="799"/>
      <c r="E5" s="799"/>
      <c r="F5" s="799"/>
      <c r="G5" s="799"/>
      <c r="H5" s="799"/>
      <c r="I5" s="799"/>
      <c r="J5" s="799"/>
      <c r="K5" s="799"/>
      <c r="L5" s="799"/>
    </row>
    <row r="6" spans="1:12" ht="15.75" x14ac:dyDescent="0.25">
      <c r="A6" s="799" t="s">
        <v>565</v>
      </c>
      <c r="B6" s="799"/>
      <c r="C6" s="799"/>
      <c r="D6" s="799"/>
      <c r="E6" s="799"/>
      <c r="F6" s="799"/>
      <c r="G6" s="799"/>
      <c r="H6" s="799"/>
      <c r="I6" s="799"/>
      <c r="J6" s="799"/>
      <c r="K6" s="799"/>
      <c r="L6" s="799"/>
    </row>
    <row r="7" spans="1:12" ht="15.75" x14ac:dyDescent="0.25">
      <c r="A7" s="799">
        <v>2016</v>
      </c>
      <c r="B7" s="799"/>
      <c r="C7" s="799"/>
      <c r="D7" s="799"/>
      <c r="E7" s="799"/>
      <c r="F7" s="799"/>
      <c r="G7" s="799"/>
      <c r="H7" s="799"/>
      <c r="I7" s="799"/>
      <c r="J7" s="799"/>
      <c r="K7" s="799"/>
      <c r="L7" s="799"/>
    </row>
    <row r="8" spans="1:12" ht="15.75" x14ac:dyDescent="0.2">
      <c r="A8" s="448" t="s">
        <v>642</v>
      </c>
      <c r="B8" s="448"/>
      <c r="C8" s="447"/>
      <c r="D8" s="446"/>
      <c r="E8" s="446"/>
      <c r="F8" s="446"/>
      <c r="G8" s="446"/>
      <c r="H8" s="446"/>
      <c r="I8" s="445"/>
      <c r="J8" s="202"/>
      <c r="K8" s="169"/>
      <c r="L8" s="444" t="s">
        <v>719</v>
      </c>
    </row>
    <row r="9" spans="1:12" ht="39.75" customHeight="1" x14ac:dyDescent="0.2">
      <c r="A9" s="802" t="s">
        <v>559</v>
      </c>
      <c r="B9" s="804" t="s">
        <v>611</v>
      </c>
      <c r="C9" s="805"/>
      <c r="D9" s="804" t="s">
        <v>612</v>
      </c>
      <c r="E9" s="805"/>
      <c r="F9" s="804" t="s">
        <v>613</v>
      </c>
      <c r="G9" s="805"/>
      <c r="H9" s="804" t="s">
        <v>614</v>
      </c>
      <c r="I9" s="805"/>
      <c r="J9" s="804" t="s">
        <v>615</v>
      </c>
      <c r="K9" s="805"/>
      <c r="L9" s="806" t="s">
        <v>558</v>
      </c>
    </row>
    <row r="10" spans="1:12" ht="47.25" customHeight="1" x14ac:dyDescent="0.2">
      <c r="A10" s="803"/>
      <c r="B10" s="800" t="s">
        <v>616</v>
      </c>
      <c r="C10" s="801"/>
      <c r="D10" s="800" t="s">
        <v>617</v>
      </c>
      <c r="E10" s="801"/>
      <c r="F10" s="800" t="s">
        <v>618</v>
      </c>
      <c r="G10" s="801"/>
      <c r="H10" s="800" t="s">
        <v>619</v>
      </c>
      <c r="I10" s="801"/>
      <c r="J10" s="800" t="s">
        <v>620</v>
      </c>
      <c r="K10" s="801"/>
      <c r="L10" s="807"/>
    </row>
    <row r="11" spans="1:12" ht="24.95" customHeight="1" thickBot="1" x14ac:dyDescent="0.25">
      <c r="A11" s="443" t="s">
        <v>557</v>
      </c>
      <c r="B11" s="196" t="s">
        <v>442</v>
      </c>
      <c r="C11" s="460" t="s">
        <v>443</v>
      </c>
      <c r="D11" s="640" t="s">
        <v>444</v>
      </c>
      <c r="E11" s="442" t="s">
        <v>445</v>
      </c>
      <c r="F11" s="196" t="s">
        <v>442</v>
      </c>
      <c r="G11" s="460" t="s">
        <v>443</v>
      </c>
      <c r="H11" s="632" t="s">
        <v>442</v>
      </c>
      <c r="I11" s="460" t="s">
        <v>443</v>
      </c>
      <c r="J11" s="640" t="s">
        <v>444</v>
      </c>
      <c r="K11" s="442" t="s">
        <v>445</v>
      </c>
      <c r="L11" s="441" t="s">
        <v>556</v>
      </c>
    </row>
    <row r="12" spans="1:12" ht="24.95" customHeight="1" thickBot="1" x14ac:dyDescent="0.25">
      <c r="A12" s="440" t="s">
        <v>555</v>
      </c>
      <c r="B12" s="198" t="s">
        <v>442</v>
      </c>
      <c r="C12" s="459" t="s">
        <v>443</v>
      </c>
      <c r="D12" s="637" t="s">
        <v>442</v>
      </c>
      <c r="E12" s="439" t="s">
        <v>443</v>
      </c>
      <c r="F12" s="198" t="s">
        <v>442</v>
      </c>
      <c r="G12" s="459" t="s">
        <v>443</v>
      </c>
      <c r="H12" s="630" t="s">
        <v>442</v>
      </c>
      <c r="I12" s="459" t="s">
        <v>443</v>
      </c>
      <c r="J12" s="637" t="s">
        <v>444</v>
      </c>
      <c r="K12" s="439" t="s">
        <v>445</v>
      </c>
      <c r="L12" s="438" t="s">
        <v>554</v>
      </c>
    </row>
    <row r="13" spans="1:12" ht="24.95" customHeight="1" thickBot="1" x14ac:dyDescent="0.25">
      <c r="A13" s="437" t="s">
        <v>553</v>
      </c>
      <c r="B13" s="200" t="s">
        <v>442</v>
      </c>
      <c r="C13" s="458" t="s">
        <v>443</v>
      </c>
      <c r="D13" s="638" t="s">
        <v>442</v>
      </c>
      <c r="E13" s="436" t="s">
        <v>443</v>
      </c>
      <c r="F13" s="200" t="s">
        <v>442</v>
      </c>
      <c r="G13" s="458" t="s">
        <v>443</v>
      </c>
      <c r="H13" s="631" t="s">
        <v>442</v>
      </c>
      <c r="I13" s="458" t="s">
        <v>443</v>
      </c>
      <c r="J13" s="638" t="s">
        <v>444</v>
      </c>
      <c r="K13" s="436" t="s">
        <v>445</v>
      </c>
      <c r="L13" s="435" t="s">
        <v>552</v>
      </c>
    </row>
    <row r="14" spans="1:12" ht="24.95" customHeight="1" thickBot="1" x14ac:dyDescent="0.25">
      <c r="A14" s="440" t="s">
        <v>551</v>
      </c>
      <c r="B14" s="198" t="s">
        <v>442</v>
      </c>
      <c r="C14" s="459" t="s">
        <v>443</v>
      </c>
      <c r="D14" s="637" t="s">
        <v>442</v>
      </c>
      <c r="E14" s="439" t="s">
        <v>443</v>
      </c>
      <c r="F14" s="198" t="s">
        <v>442</v>
      </c>
      <c r="G14" s="459" t="s">
        <v>443</v>
      </c>
      <c r="H14" s="630" t="s">
        <v>442</v>
      </c>
      <c r="I14" s="459" t="s">
        <v>443</v>
      </c>
      <c r="J14" s="637" t="s">
        <v>444</v>
      </c>
      <c r="K14" s="439" t="s">
        <v>445</v>
      </c>
      <c r="L14" s="438" t="s">
        <v>550</v>
      </c>
    </row>
    <row r="15" spans="1:12" ht="24.95" customHeight="1" thickBot="1" x14ac:dyDescent="0.25">
      <c r="A15" s="437" t="s">
        <v>549</v>
      </c>
      <c r="B15" s="200" t="s">
        <v>442</v>
      </c>
      <c r="C15" s="458" t="s">
        <v>443</v>
      </c>
      <c r="D15" s="638" t="s">
        <v>442</v>
      </c>
      <c r="E15" s="436" t="s">
        <v>443</v>
      </c>
      <c r="F15" s="200" t="s">
        <v>442</v>
      </c>
      <c r="G15" s="458" t="s">
        <v>443</v>
      </c>
      <c r="H15" s="631" t="s">
        <v>442</v>
      </c>
      <c r="I15" s="458" t="s">
        <v>443</v>
      </c>
      <c r="J15" s="638" t="s">
        <v>444</v>
      </c>
      <c r="K15" s="436" t="s">
        <v>445</v>
      </c>
      <c r="L15" s="435" t="s">
        <v>548</v>
      </c>
    </row>
    <row r="16" spans="1:12" ht="24.95" customHeight="1" thickBot="1" x14ac:dyDescent="0.25">
      <c r="A16" s="440" t="s">
        <v>547</v>
      </c>
      <c r="B16" s="198" t="s">
        <v>442</v>
      </c>
      <c r="C16" s="459" t="s">
        <v>443</v>
      </c>
      <c r="D16" s="637" t="s">
        <v>444</v>
      </c>
      <c r="E16" s="439" t="s">
        <v>445</v>
      </c>
      <c r="F16" s="198" t="s">
        <v>442</v>
      </c>
      <c r="G16" s="459" t="s">
        <v>443</v>
      </c>
      <c r="H16" s="630" t="s">
        <v>442</v>
      </c>
      <c r="I16" s="459" t="s">
        <v>443</v>
      </c>
      <c r="J16" s="637" t="s">
        <v>444</v>
      </c>
      <c r="K16" s="439" t="s">
        <v>445</v>
      </c>
      <c r="L16" s="438" t="s">
        <v>546</v>
      </c>
    </row>
    <row r="17" spans="1:12" ht="24.95" customHeight="1" thickBot="1" x14ac:dyDescent="0.25">
      <c r="A17" s="437" t="s">
        <v>545</v>
      </c>
      <c r="B17" s="200" t="s">
        <v>442</v>
      </c>
      <c r="C17" s="458" t="s">
        <v>443</v>
      </c>
      <c r="D17" s="638" t="s">
        <v>442</v>
      </c>
      <c r="E17" s="436" t="s">
        <v>443</v>
      </c>
      <c r="F17" s="200" t="s">
        <v>442</v>
      </c>
      <c r="G17" s="458" t="s">
        <v>443</v>
      </c>
      <c r="H17" s="631" t="s">
        <v>442</v>
      </c>
      <c r="I17" s="458" t="s">
        <v>443</v>
      </c>
      <c r="J17" s="638" t="s">
        <v>444</v>
      </c>
      <c r="K17" s="436" t="s">
        <v>445</v>
      </c>
      <c r="L17" s="435" t="s">
        <v>544</v>
      </c>
    </row>
    <row r="18" spans="1:12" ht="24.95" customHeight="1" thickBot="1" x14ac:dyDescent="0.25">
      <c r="A18" s="440" t="s">
        <v>543</v>
      </c>
      <c r="B18" s="198" t="s">
        <v>442</v>
      </c>
      <c r="C18" s="459" t="s">
        <v>443</v>
      </c>
      <c r="D18" s="637" t="s">
        <v>442</v>
      </c>
      <c r="E18" s="439" t="s">
        <v>443</v>
      </c>
      <c r="F18" s="198" t="s">
        <v>442</v>
      </c>
      <c r="G18" s="459" t="s">
        <v>443</v>
      </c>
      <c r="H18" s="630" t="s">
        <v>442</v>
      </c>
      <c r="I18" s="459" t="s">
        <v>443</v>
      </c>
      <c r="J18" s="637" t="s">
        <v>444</v>
      </c>
      <c r="K18" s="439" t="s">
        <v>445</v>
      </c>
      <c r="L18" s="438" t="s">
        <v>542</v>
      </c>
    </row>
    <row r="19" spans="1:12" ht="24.95" customHeight="1" thickBot="1" x14ac:dyDescent="0.25">
      <c r="A19" s="437" t="s">
        <v>541</v>
      </c>
      <c r="B19" s="200" t="s">
        <v>442</v>
      </c>
      <c r="C19" s="458" t="s">
        <v>443</v>
      </c>
      <c r="D19" s="638" t="s">
        <v>442</v>
      </c>
      <c r="E19" s="436" t="s">
        <v>443</v>
      </c>
      <c r="F19" s="200" t="s">
        <v>442</v>
      </c>
      <c r="G19" s="458" t="s">
        <v>443</v>
      </c>
      <c r="H19" s="631" t="s">
        <v>442</v>
      </c>
      <c r="I19" s="458" t="s">
        <v>443</v>
      </c>
      <c r="J19" s="638" t="s">
        <v>444</v>
      </c>
      <c r="K19" s="436" t="s">
        <v>445</v>
      </c>
      <c r="L19" s="435" t="s">
        <v>540</v>
      </c>
    </row>
    <row r="20" spans="1:12" ht="24.95" customHeight="1" thickBot="1" x14ac:dyDescent="0.25">
      <c r="A20" s="440" t="s">
        <v>539</v>
      </c>
      <c r="B20" s="198" t="s">
        <v>442</v>
      </c>
      <c r="C20" s="459" t="s">
        <v>443</v>
      </c>
      <c r="D20" s="637" t="s">
        <v>442</v>
      </c>
      <c r="E20" s="439" t="s">
        <v>443</v>
      </c>
      <c r="F20" s="198" t="s">
        <v>442</v>
      </c>
      <c r="G20" s="459" t="s">
        <v>443</v>
      </c>
      <c r="H20" s="630" t="s">
        <v>442</v>
      </c>
      <c r="I20" s="459" t="s">
        <v>443</v>
      </c>
      <c r="J20" s="637" t="s">
        <v>444</v>
      </c>
      <c r="K20" s="439" t="s">
        <v>445</v>
      </c>
      <c r="L20" s="438" t="s">
        <v>538</v>
      </c>
    </row>
    <row r="21" spans="1:12" ht="24.95" customHeight="1" thickBot="1" x14ac:dyDescent="0.25">
      <c r="A21" s="437" t="s">
        <v>537</v>
      </c>
      <c r="B21" s="200" t="s">
        <v>442</v>
      </c>
      <c r="C21" s="458" t="s">
        <v>443</v>
      </c>
      <c r="D21" s="638" t="s">
        <v>442</v>
      </c>
      <c r="E21" s="436" t="s">
        <v>443</v>
      </c>
      <c r="F21" s="200" t="s">
        <v>442</v>
      </c>
      <c r="G21" s="458" t="s">
        <v>443</v>
      </c>
      <c r="H21" s="631" t="s">
        <v>442</v>
      </c>
      <c r="I21" s="458" t="s">
        <v>443</v>
      </c>
      <c r="J21" s="638" t="s">
        <v>444</v>
      </c>
      <c r="K21" s="436" t="s">
        <v>445</v>
      </c>
      <c r="L21" s="435" t="s">
        <v>536</v>
      </c>
    </row>
    <row r="22" spans="1:12" ht="24.95" customHeight="1" x14ac:dyDescent="0.2">
      <c r="A22" s="434" t="s">
        <v>535</v>
      </c>
      <c r="B22" s="470" t="s">
        <v>442</v>
      </c>
      <c r="C22" s="471" t="s">
        <v>443</v>
      </c>
      <c r="D22" s="639" t="s">
        <v>442</v>
      </c>
      <c r="E22" s="433" t="s">
        <v>443</v>
      </c>
      <c r="F22" s="470" t="s">
        <v>442</v>
      </c>
      <c r="G22" s="471" t="s">
        <v>443</v>
      </c>
      <c r="H22" s="636" t="s">
        <v>442</v>
      </c>
      <c r="I22" s="471" t="s">
        <v>443</v>
      </c>
      <c r="J22" s="639" t="s">
        <v>444</v>
      </c>
      <c r="K22" s="433" t="s">
        <v>445</v>
      </c>
      <c r="L22" s="432" t="s">
        <v>534</v>
      </c>
    </row>
    <row r="23" spans="1:12" s="304" customFormat="1" x14ac:dyDescent="0.2">
      <c r="A23" s="304" t="s">
        <v>595</v>
      </c>
      <c r="L23" s="302" t="s">
        <v>597</v>
      </c>
    </row>
    <row r="24" spans="1:12" s="304" customFormat="1" x14ac:dyDescent="0.2"/>
    <row r="25" spans="1:12" x14ac:dyDescent="0.2">
      <c r="A25" s="301"/>
      <c r="B25" s="431" t="s">
        <v>449</v>
      </c>
      <c r="C25" s="304"/>
      <c r="D25" s="304"/>
      <c r="E25" s="304"/>
      <c r="F25" s="304"/>
      <c r="G25" s="304"/>
      <c r="H25" s="304"/>
      <c r="I25" s="430" t="s">
        <v>459</v>
      </c>
      <c r="J25" s="301"/>
      <c r="K25" s="301"/>
      <c r="L25" s="304"/>
    </row>
    <row r="26" spans="1:12" x14ac:dyDescent="0.2">
      <c r="A26" s="355" t="s">
        <v>442</v>
      </c>
      <c r="B26" s="356" t="s">
        <v>450</v>
      </c>
      <c r="C26" s="304"/>
      <c r="D26" s="304"/>
      <c r="E26" s="304"/>
      <c r="F26" s="304"/>
      <c r="G26" s="304"/>
      <c r="H26" s="304"/>
      <c r="I26" s="355" t="s">
        <v>450</v>
      </c>
      <c r="J26" s="635" t="s">
        <v>443</v>
      </c>
      <c r="K26" s="304"/>
      <c r="L26" s="304"/>
    </row>
    <row r="27" spans="1:12" x14ac:dyDescent="0.2">
      <c r="A27" s="355" t="s">
        <v>444</v>
      </c>
      <c r="B27" s="356" t="s">
        <v>451</v>
      </c>
      <c r="C27" s="304"/>
      <c r="D27" s="304"/>
      <c r="E27" s="304"/>
      <c r="F27" s="304"/>
      <c r="G27" s="304"/>
      <c r="H27" s="304"/>
      <c r="I27" s="355" t="s">
        <v>451</v>
      </c>
      <c r="J27" s="635" t="s">
        <v>445</v>
      </c>
      <c r="K27" s="304"/>
      <c r="L27" s="304"/>
    </row>
    <row r="28" spans="1:12" x14ac:dyDescent="0.2">
      <c r="A28" s="355" t="s">
        <v>454</v>
      </c>
      <c r="B28" s="356" t="s">
        <v>460</v>
      </c>
      <c r="C28" s="304"/>
      <c r="D28" s="304"/>
      <c r="E28" s="304"/>
      <c r="F28" s="304"/>
      <c r="G28" s="304"/>
      <c r="H28" s="304"/>
      <c r="I28" s="355" t="s">
        <v>460</v>
      </c>
      <c r="J28" s="356" t="s">
        <v>456</v>
      </c>
      <c r="K28" s="304"/>
      <c r="L28" s="304"/>
    </row>
    <row r="29" spans="1:12" x14ac:dyDescent="0.2">
      <c r="A29" s="355" t="s">
        <v>462</v>
      </c>
      <c r="B29" s="356" t="s">
        <v>461</v>
      </c>
      <c r="C29" s="304"/>
      <c r="D29" s="304"/>
      <c r="E29" s="304"/>
      <c r="F29" s="304"/>
      <c r="G29" s="304"/>
      <c r="H29" s="304"/>
      <c r="I29" s="355" t="s">
        <v>461</v>
      </c>
      <c r="J29" s="356" t="s">
        <v>463</v>
      </c>
      <c r="K29" s="304"/>
      <c r="L29" s="304"/>
    </row>
    <row r="30" spans="1:12" x14ac:dyDescent="0.2">
      <c r="A30" s="355" t="s">
        <v>464</v>
      </c>
      <c r="B30" s="356" t="s">
        <v>452</v>
      </c>
      <c r="C30" s="304"/>
      <c r="D30" s="304"/>
      <c r="E30" s="304"/>
      <c r="F30" s="304"/>
      <c r="G30" s="304"/>
      <c r="H30" s="304"/>
      <c r="I30" s="355" t="s">
        <v>452</v>
      </c>
      <c r="J30" s="356" t="s">
        <v>457</v>
      </c>
      <c r="K30" s="304"/>
      <c r="L30" s="304"/>
    </row>
    <row r="31" spans="1:12" x14ac:dyDescent="0.2">
      <c r="A31" s="355" t="s">
        <v>455</v>
      </c>
      <c r="B31" s="356" t="s">
        <v>453</v>
      </c>
      <c r="C31" s="304"/>
      <c r="D31" s="304"/>
      <c r="E31" s="304"/>
      <c r="F31" s="304"/>
      <c r="G31" s="304"/>
      <c r="H31" s="304"/>
      <c r="I31" s="355" t="s">
        <v>453</v>
      </c>
      <c r="J31" s="356" t="s">
        <v>458</v>
      </c>
      <c r="K31" s="304"/>
      <c r="L31" s="304"/>
    </row>
  </sheetData>
  <mergeCells count="19">
    <mergeCell ref="A6:L6"/>
    <mergeCell ref="F10:G10"/>
    <mergeCell ref="H10:I10"/>
    <mergeCell ref="J10:K10"/>
    <mergeCell ref="A7:L7"/>
    <mergeCell ref="A9:A10"/>
    <mergeCell ref="B9:C9"/>
    <mergeCell ref="D9:E9"/>
    <mergeCell ref="F9:G9"/>
    <mergeCell ref="H9:I9"/>
    <mergeCell ref="J9:K9"/>
    <mergeCell ref="L9:L10"/>
    <mergeCell ref="B10:C10"/>
    <mergeCell ref="D10:E10"/>
    <mergeCell ref="A1:L1"/>
    <mergeCell ref="C2:K2"/>
    <mergeCell ref="A3:L3"/>
    <mergeCell ref="A4:L4"/>
    <mergeCell ref="A5:L5"/>
  </mergeCells>
  <printOptions horizontalCentered="1" verticalCentered="1"/>
  <pageMargins left="0" right="0" top="0" bottom="0" header="0" footer="0"/>
  <pageSetup paperSize="9" scale="9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90" zoomScaleNormal="100" zoomScaleSheetLayoutView="90" workbookViewId="0">
      <selection activeCell="A8" sqref="A8"/>
    </sheetView>
  </sheetViews>
  <sheetFormatPr defaultRowHeight="12.75" x14ac:dyDescent="0.2"/>
  <cols>
    <col min="1" max="1" width="14" style="8" customWidth="1"/>
    <col min="2" max="2" width="6.28515625" style="8" bestFit="1" customWidth="1"/>
    <col min="3" max="3" width="8.140625" style="8" bestFit="1" customWidth="1"/>
    <col min="4" max="4" width="6.85546875" style="8" bestFit="1" customWidth="1"/>
    <col min="5" max="5" width="8.140625" style="8" bestFit="1" customWidth="1"/>
    <col min="6" max="6" width="8.42578125" style="8" customWidth="1"/>
    <col min="7" max="7" width="8.140625" style="8" bestFit="1" customWidth="1"/>
    <col min="8" max="8" width="9.28515625" style="8" customWidth="1"/>
    <col min="9" max="9" width="8.140625" style="8" bestFit="1" customWidth="1"/>
    <col min="10" max="10" width="6.85546875" style="8" bestFit="1" customWidth="1"/>
    <col min="11" max="11" width="9.28515625" style="8" bestFit="1" customWidth="1"/>
    <col min="12" max="12" width="15.42578125" style="8" customWidth="1"/>
    <col min="13" max="16384" width="9.140625" style="8"/>
  </cols>
  <sheetData>
    <row r="1" spans="1:12" ht="18" hidden="1" customHeight="1" x14ac:dyDescent="0.25">
      <c r="A1" s="796" t="s">
        <v>564</v>
      </c>
      <c r="B1" s="796"/>
      <c r="C1" s="797"/>
      <c r="D1" s="797"/>
      <c r="E1" s="797"/>
      <c r="F1" s="797"/>
      <c r="G1" s="797"/>
      <c r="H1" s="797"/>
      <c r="I1" s="797"/>
      <c r="J1" s="797"/>
      <c r="K1" s="797"/>
      <c r="L1" s="797"/>
    </row>
    <row r="2" spans="1:12" ht="18" customHeight="1" x14ac:dyDescent="0.25">
      <c r="A2" s="449"/>
      <c r="B2" s="449"/>
      <c r="C2" s="796" t="s">
        <v>563</v>
      </c>
      <c r="D2" s="796"/>
      <c r="E2" s="796"/>
      <c r="F2" s="796"/>
      <c r="G2" s="796"/>
      <c r="H2" s="796"/>
      <c r="I2" s="796"/>
      <c r="J2" s="796"/>
      <c r="K2" s="796"/>
      <c r="L2" s="450"/>
    </row>
    <row r="3" spans="1:12" ht="18" x14ac:dyDescent="0.25">
      <c r="A3" s="796" t="s">
        <v>529</v>
      </c>
      <c r="B3" s="796"/>
      <c r="C3" s="796"/>
      <c r="D3" s="796"/>
      <c r="E3" s="796"/>
      <c r="F3" s="796"/>
      <c r="G3" s="796"/>
      <c r="H3" s="796"/>
      <c r="I3" s="796"/>
      <c r="J3" s="796"/>
      <c r="K3" s="796"/>
      <c r="L3" s="796"/>
    </row>
    <row r="4" spans="1:12" ht="18" x14ac:dyDescent="0.25">
      <c r="A4" s="798">
        <v>2016</v>
      </c>
      <c r="B4" s="798"/>
      <c r="C4" s="798"/>
      <c r="D4" s="798"/>
      <c r="E4" s="798"/>
      <c r="F4" s="798"/>
      <c r="G4" s="798"/>
      <c r="H4" s="798"/>
      <c r="I4" s="798"/>
      <c r="J4" s="798"/>
      <c r="K4" s="798"/>
      <c r="L4" s="798"/>
    </row>
    <row r="5" spans="1:12" ht="15.75" x14ac:dyDescent="0.25">
      <c r="A5" s="799" t="s">
        <v>561</v>
      </c>
      <c r="B5" s="799"/>
      <c r="C5" s="799"/>
      <c r="D5" s="799"/>
      <c r="E5" s="799"/>
      <c r="F5" s="799"/>
      <c r="G5" s="799"/>
      <c r="H5" s="799"/>
      <c r="I5" s="799"/>
      <c r="J5" s="799"/>
      <c r="K5" s="799"/>
      <c r="L5" s="799"/>
    </row>
    <row r="6" spans="1:12" ht="15.75" x14ac:dyDescent="0.25">
      <c r="A6" s="799" t="s">
        <v>572</v>
      </c>
      <c r="B6" s="799"/>
      <c r="C6" s="799"/>
      <c r="D6" s="799"/>
      <c r="E6" s="799"/>
      <c r="F6" s="799"/>
      <c r="G6" s="799"/>
      <c r="H6" s="799"/>
      <c r="I6" s="799"/>
      <c r="J6" s="799"/>
      <c r="K6" s="799"/>
      <c r="L6" s="799"/>
    </row>
    <row r="7" spans="1:12" ht="15.75" x14ac:dyDescent="0.25">
      <c r="A7" s="799">
        <v>2016</v>
      </c>
      <c r="B7" s="799"/>
      <c r="C7" s="799"/>
      <c r="D7" s="799"/>
      <c r="E7" s="799"/>
      <c r="F7" s="799"/>
      <c r="G7" s="799"/>
      <c r="H7" s="799"/>
      <c r="I7" s="799"/>
      <c r="J7" s="799"/>
      <c r="K7" s="799"/>
      <c r="L7" s="799"/>
    </row>
    <row r="8" spans="1:12" ht="15.75" x14ac:dyDescent="0.2">
      <c r="A8" s="448" t="s">
        <v>732</v>
      </c>
      <c r="B8" s="448"/>
      <c r="C8" s="447"/>
      <c r="D8" s="446"/>
      <c r="E8" s="446"/>
      <c r="F8" s="446"/>
      <c r="G8" s="446"/>
      <c r="H8" s="446"/>
      <c r="I8" s="445"/>
      <c r="J8" s="202"/>
      <c r="K8" s="169"/>
      <c r="L8" s="444" t="s">
        <v>720</v>
      </c>
    </row>
    <row r="9" spans="1:12" ht="39.75" customHeight="1" x14ac:dyDescent="0.2">
      <c r="A9" s="802" t="s">
        <v>559</v>
      </c>
      <c r="B9" s="804" t="s">
        <v>611</v>
      </c>
      <c r="C9" s="805"/>
      <c r="D9" s="804" t="s">
        <v>612</v>
      </c>
      <c r="E9" s="805"/>
      <c r="F9" s="804" t="s">
        <v>613</v>
      </c>
      <c r="G9" s="805"/>
      <c r="H9" s="804" t="s">
        <v>614</v>
      </c>
      <c r="I9" s="805"/>
      <c r="J9" s="804" t="s">
        <v>615</v>
      </c>
      <c r="K9" s="805"/>
      <c r="L9" s="806" t="s">
        <v>558</v>
      </c>
    </row>
    <row r="10" spans="1:12" ht="47.25" customHeight="1" x14ac:dyDescent="0.2">
      <c r="A10" s="803"/>
      <c r="B10" s="800" t="s">
        <v>616</v>
      </c>
      <c r="C10" s="801"/>
      <c r="D10" s="800" t="s">
        <v>617</v>
      </c>
      <c r="E10" s="801"/>
      <c r="F10" s="800" t="s">
        <v>618</v>
      </c>
      <c r="G10" s="801"/>
      <c r="H10" s="800" t="s">
        <v>619</v>
      </c>
      <c r="I10" s="801"/>
      <c r="J10" s="800" t="s">
        <v>620</v>
      </c>
      <c r="K10" s="801"/>
      <c r="L10" s="807"/>
    </row>
    <row r="11" spans="1:12" ht="24.95" customHeight="1" thickBot="1" x14ac:dyDescent="0.25">
      <c r="A11" s="443" t="s">
        <v>557</v>
      </c>
      <c r="B11" s="632" t="s">
        <v>442</v>
      </c>
      <c r="C11" s="460" t="s">
        <v>443</v>
      </c>
      <c r="D11" s="632" t="s">
        <v>442</v>
      </c>
      <c r="E11" s="460" t="s">
        <v>443</v>
      </c>
      <c r="F11" s="196" t="s">
        <v>442</v>
      </c>
      <c r="G11" s="460" t="s">
        <v>443</v>
      </c>
      <c r="H11" s="196" t="s">
        <v>442</v>
      </c>
      <c r="I11" s="460" t="s">
        <v>443</v>
      </c>
      <c r="J11" s="640" t="s">
        <v>518</v>
      </c>
      <c r="K11" s="442" t="s">
        <v>445</v>
      </c>
      <c r="L11" s="441" t="s">
        <v>556</v>
      </c>
    </row>
    <row r="12" spans="1:12" ht="24.95" customHeight="1" thickBot="1" x14ac:dyDescent="0.25">
      <c r="A12" s="440" t="s">
        <v>555</v>
      </c>
      <c r="B12" s="630" t="s">
        <v>442</v>
      </c>
      <c r="C12" s="459" t="s">
        <v>443</v>
      </c>
      <c r="D12" s="630" t="s">
        <v>442</v>
      </c>
      <c r="E12" s="459" t="s">
        <v>443</v>
      </c>
      <c r="F12" s="198" t="s">
        <v>442</v>
      </c>
      <c r="G12" s="459" t="s">
        <v>443</v>
      </c>
      <c r="H12" s="198" t="s">
        <v>442</v>
      </c>
      <c r="I12" s="459" t="s">
        <v>443</v>
      </c>
      <c r="J12" s="637" t="s">
        <v>518</v>
      </c>
      <c r="K12" s="439" t="s">
        <v>445</v>
      </c>
      <c r="L12" s="438" t="s">
        <v>554</v>
      </c>
    </row>
    <row r="13" spans="1:12" ht="24.95" customHeight="1" thickBot="1" x14ac:dyDescent="0.25">
      <c r="A13" s="437" t="s">
        <v>553</v>
      </c>
      <c r="B13" s="631" t="s">
        <v>442</v>
      </c>
      <c r="C13" s="458" t="s">
        <v>443</v>
      </c>
      <c r="D13" s="631" t="s">
        <v>442</v>
      </c>
      <c r="E13" s="458" t="s">
        <v>443</v>
      </c>
      <c r="F13" s="200" t="s">
        <v>442</v>
      </c>
      <c r="G13" s="458" t="s">
        <v>443</v>
      </c>
      <c r="H13" s="200" t="s">
        <v>442</v>
      </c>
      <c r="I13" s="458" t="s">
        <v>443</v>
      </c>
      <c r="J13" s="638" t="s">
        <v>518</v>
      </c>
      <c r="K13" s="436" t="s">
        <v>445</v>
      </c>
      <c r="L13" s="435" t="s">
        <v>552</v>
      </c>
    </row>
    <row r="14" spans="1:12" ht="24.95" customHeight="1" thickBot="1" x14ac:dyDescent="0.25">
      <c r="A14" s="440" t="s">
        <v>551</v>
      </c>
      <c r="B14" s="630" t="s">
        <v>442</v>
      </c>
      <c r="C14" s="459" t="s">
        <v>443</v>
      </c>
      <c r="D14" s="630" t="s">
        <v>442</v>
      </c>
      <c r="E14" s="459" t="s">
        <v>443</v>
      </c>
      <c r="F14" s="198" t="s">
        <v>442</v>
      </c>
      <c r="G14" s="459" t="s">
        <v>443</v>
      </c>
      <c r="H14" s="198" t="s">
        <v>442</v>
      </c>
      <c r="I14" s="459" t="s">
        <v>443</v>
      </c>
      <c r="J14" s="637" t="s">
        <v>518</v>
      </c>
      <c r="K14" s="439" t="s">
        <v>445</v>
      </c>
      <c r="L14" s="438" t="s">
        <v>550</v>
      </c>
    </row>
    <row r="15" spans="1:12" ht="24.95" customHeight="1" thickBot="1" x14ac:dyDescent="0.25">
      <c r="A15" s="437" t="s">
        <v>549</v>
      </c>
      <c r="B15" s="631" t="s">
        <v>442</v>
      </c>
      <c r="C15" s="458" t="s">
        <v>443</v>
      </c>
      <c r="D15" s="631" t="s">
        <v>442</v>
      </c>
      <c r="E15" s="458" t="s">
        <v>443</v>
      </c>
      <c r="F15" s="200" t="s">
        <v>442</v>
      </c>
      <c r="G15" s="458" t="s">
        <v>443</v>
      </c>
      <c r="H15" s="200" t="s">
        <v>442</v>
      </c>
      <c r="I15" s="458" t="s">
        <v>443</v>
      </c>
      <c r="J15" s="638" t="s">
        <v>518</v>
      </c>
      <c r="K15" s="436" t="s">
        <v>445</v>
      </c>
      <c r="L15" s="435" t="s">
        <v>548</v>
      </c>
    </row>
    <row r="16" spans="1:12" ht="24.95" customHeight="1" thickBot="1" x14ac:dyDescent="0.25">
      <c r="A16" s="440" t="s">
        <v>547</v>
      </c>
      <c r="B16" s="630" t="s">
        <v>442</v>
      </c>
      <c r="C16" s="459" t="s">
        <v>443</v>
      </c>
      <c r="D16" s="630" t="s">
        <v>442</v>
      </c>
      <c r="E16" s="459" t="s">
        <v>443</v>
      </c>
      <c r="F16" s="198" t="s">
        <v>442</v>
      </c>
      <c r="G16" s="459" t="s">
        <v>443</v>
      </c>
      <c r="H16" s="198" t="s">
        <v>442</v>
      </c>
      <c r="I16" s="459" t="s">
        <v>443</v>
      </c>
      <c r="J16" s="637" t="s">
        <v>518</v>
      </c>
      <c r="K16" s="439" t="s">
        <v>445</v>
      </c>
      <c r="L16" s="438" t="s">
        <v>546</v>
      </c>
    </row>
    <row r="17" spans="1:12" ht="24.95" customHeight="1" thickBot="1" x14ac:dyDescent="0.25">
      <c r="A17" s="437" t="s">
        <v>545</v>
      </c>
      <c r="B17" s="631" t="s">
        <v>442</v>
      </c>
      <c r="C17" s="458" t="s">
        <v>443</v>
      </c>
      <c r="D17" s="631" t="s">
        <v>442</v>
      </c>
      <c r="E17" s="458" t="s">
        <v>443</v>
      </c>
      <c r="F17" s="200" t="s">
        <v>442</v>
      </c>
      <c r="G17" s="458" t="s">
        <v>443</v>
      </c>
      <c r="H17" s="200" t="s">
        <v>442</v>
      </c>
      <c r="I17" s="458" t="s">
        <v>443</v>
      </c>
      <c r="J17" s="638" t="s">
        <v>518</v>
      </c>
      <c r="K17" s="436" t="s">
        <v>445</v>
      </c>
      <c r="L17" s="435" t="s">
        <v>544</v>
      </c>
    </row>
    <row r="18" spans="1:12" ht="24.95" customHeight="1" thickBot="1" x14ac:dyDescent="0.25">
      <c r="A18" s="440" t="s">
        <v>543</v>
      </c>
      <c r="B18" s="630" t="s">
        <v>442</v>
      </c>
      <c r="C18" s="459" t="s">
        <v>443</v>
      </c>
      <c r="D18" s="630" t="s">
        <v>442</v>
      </c>
      <c r="E18" s="459" t="s">
        <v>443</v>
      </c>
      <c r="F18" s="198" t="s">
        <v>442</v>
      </c>
      <c r="G18" s="459" t="s">
        <v>443</v>
      </c>
      <c r="H18" s="198" t="s">
        <v>442</v>
      </c>
      <c r="I18" s="459" t="s">
        <v>443</v>
      </c>
      <c r="J18" s="637" t="s">
        <v>518</v>
      </c>
      <c r="K18" s="439" t="s">
        <v>445</v>
      </c>
      <c r="L18" s="438" t="s">
        <v>542</v>
      </c>
    </row>
    <row r="19" spans="1:12" ht="24.95" customHeight="1" thickBot="1" x14ac:dyDescent="0.25">
      <c r="A19" s="437" t="s">
        <v>541</v>
      </c>
      <c r="B19" s="631" t="s">
        <v>442</v>
      </c>
      <c r="C19" s="458" t="s">
        <v>443</v>
      </c>
      <c r="D19" s="631" t="s">
        <v>442</v>
      </c>
      <c r="E19" s="458" t="s">
        <v>443</v>
      </c>
      <c r="F19" s="200" t="s">
        <v>442</v>
      </c>
      <c r="G19" s="458" t="s">
        <v>443</v>
      </c>
      <c r="H19" s="200" t="s">
        <v>442</v>
      </c>
      <c r="I19" s="458" t="s">
        <v>443</v>
      </c>
      <c r="J19" s="638" t="s">
        <v>518</v>
      </c>
      <c r="K19" s="436" t="s">
        <v>445</v>
      </c>
      <c r="L19" s="435" t="s">
        <v>540</v>
      </c>
    </row>
    <row r="20" spans="1:12" ht="24.95" customHeight="1" thickBot="1" x14ac:dyDescent="0.25">
      <c r="A20" s="440" t="s">
        <v>539</v>
      </c>
      <c r="B20" s="630" t="s">
        <v>442</v>
      </c>
      <c r="C20" s="459" t="s">
        <v>443</v>
      </c>
      <c r="D20" s="630" t="s">
        <v>442</v>
      </c>
      <c r="E20" s="459" t="s">
        <v>443</v>
      </c>
      <c r="F20" s="198" t="s">
        <v>442</v>
      </c>
      <c r="G20" s="459" t="s">
        <v>443</v>
      </c>
      <c r="H20" s="198" t="s">
        <v>442</v>
      </c>
      <c r="I20" s="459" t="s">
        <v>443</v>
      </c>
      <c r="J20" s="637" t="s">
        <v>518</v>
      </c>
      <c r="K20" s="439" t="s">
        <v>445</v>
      </c>
      <c r="L20" s="438" t="s">
        <v>538</v>
      </c>
    </row>
    <row r="21" spans="1:12" ht="24.95" customHeight="1" thickBot="1" x14ac:dyDescent="0.25">
      <c r="A21" s="437" t="s">
        <v>537</v>
      </c>
      <c r="B21" s="631" t="s">
        <v>442</v>
      </c>
      <c r="C21" s="458" t="s">
        <v>443</v>
      </c>
      <c r="D21" s="631" t="s">
        <v>442</v>
      </c>
      <c r="E21" s="458" t="s">
        <v>443</v>
      </c>
      <c r="F21" s="200" t="s">
        <v>442</v>
      </c>
      <c r="G21" s="458" t="s">
        <v>443</v>
      </c>
      <c r="H21" s="200" t="s">
        <v>442</v>
      </c>
      <c r="I21" s="458" t="s">
        <v>443</v>
      </c>
      <c r="J21" s="638" t="s">
        <v>518</v>
      </c>
      <c r="K21" s="436" t="s">
        <v>445</v>
      </c>
      <c r="L21" s="435" t="s">
        <v>536</v>
      </c>
    </row>
    <row r="22" spans="1:12" ht="24.95" customHeight="1" x14ac:dyDescent="0.2">
      <c r="A22" s="434" t="s">
        <v>535</v>
      </c>
      <c r="B22" s="636" t="s">
        <v>442</v>
      </c>
      <c r="C22" s="471" t="s">
        <v>443</v>
      </c>
      <c r="D22" s="636" t="s">
        <v>442</v>
      </c>
      <c r="E22" s="471" t="s">
        <v>443</v>
      </c>
      <c r="F22" s="470" t="s">
        <v>442</v>
      </c>
      <c r="G22" s="471" t="s">
        <v>443</v>
      </c>
      <c r="H22" s="470" t="s">
        <v>442</v>
      </c>
      <c r="I22" s="471" t="s">
        <v>443</v>
      </c>
      <c r="J22" s="639" t="s">
        <v>518</v>
      </c>
      <c r="K22" s="433" t="s">
        <v>445</v>
      </c>
      <c r="L22" s="432" t="s">
        <v>534</v>
      </c>
    </row>
    <row r="23" spans="1:12" s="304" customFormat="1" x14ac:dyDescent="0.2">
      <c r="A23" s="304" t="s">
        <v>595</v>
      </c>
      <c r="L23" s="302" t="s">
        <v>597</v>
      </c>
    </row>
    <row r="24" spans="1:12" s="304" customFormat="1" x14ac:dyDescent="0.2"/>
    <row r="25" spans="1:12" x14ac:dyDescent="0.2">
      <c r="A25" s="301"/>
      <c r="B25" s="431" t="s">
        <v>449</v>
      </c>
      <c r="C25" s="304"/>
      <c r="D25" s="304"/>
      <c r="E25" s="304"/>
      <c r="F25" s="304"/>
      <c r="G25" s="304"/>
      <c r="H25" s="304"/>
      <c r="I25" s="430" t="s">
        <v>459</v>
      </c>
      <c r="J25" s="301"/>
      <c r="K25" s="301"/>
      <c r="L25" s="304"/>
    </row>
    <row r="26" spans="1:12" x14ac:dyDescent="0.2">
      <c r="A26" s="355" t="s">
        <v>442</v>
      </c>
      <c r="B26" s="356" t="s">
        <v>450</v>
      </c>
      <c r="C26" s="304"/>
      <c r="D26" s="304"/>
      <c r="E26" s="304"/>
      <c r="F26" s="304"/>
      <c r="G26" s="304"/>
      <c r="H26" s="304"/>
      <c r="I26" s="355" t="s">
        <v>450</v>
      </c>
      <c r="J26" s="635" t="s">
        <v>443</v>
      </c>
      <c r="K26" s="304"/>
      <c r="L26" s="304"/>
    </row>
    <row r="27" spans="1:12" x14ac:dyDescent="0.2">
      <c r="A27" s="355" t="s">
        <v>444</v>
      </c>
      <c r="B27" s="356" t="s">
        <v>451</v>
      </c>
      <c r="C27" s="304"/>
      <c r="D27" s="304"/>
      <c r="E27" s="304"/>
      <c r="F27" s="304"/>
      <c r="G27" s="304"/>
      <c r="H27" s="304"/>
      <c r="I27" s="355" t="s">
        <v>451</v>
      </c>
      <c r="J27" s="635" t="s">
        <v>445</v>
      </c>
      <c r="K27" s="304"/>
      <c r="L27" s="304"/>
    </row>
    <row r="28" spans="1:12" x14ac:dyDescent="0.2">
      <c r="A28" s="355" t="s">
        <v>454</v>
      </c>
      <c r="B28" s="356" t="s">
        <v>460</v>
      </c>
      <c r="C28" s="304"/>
      <c r="D28" s="304"/>
      <c r="E28" s="304"/>
      <c r="F28" s="304"/>
      <c r="G28" s="304"/>
      <c r="H28" s="304"/>
      <c r="I28" s="355" t="s">
        <v>460</v>
      </c>
      <c r="J28" s="356" t="s">
        <v>456</v>
      </c>
      <c r="K28" s="304"/>
      <c r="L28" s="304"/>
    </row>
    <row r="29" spans="1:12" x14ac:dyDescent="0.2">
      <c r="A29" s="355" t="s">
        <v>462</v>
      </c>
      <c r="B29" s="356" t="s">
        <v>461</v>
      </c>
      <c r="C29" s="304"/>
      <c r="D29" s="304"/>
      <c r="E29" s="304"/>
      <c r="F29" s="304"/>
      <c r="G29" s="304"/>
      <c r="H29" s="304"/>
      <c r="I29" s="355" t="s">
        <v>461</v>
      </c>
      <c r="J29" s="356" t="s">
        <v>463</v>
      </c>
      <c r="K29" s="304"/>
      <c r="L29" s="304"/>
    </row>
    <row r="30" spans="1:12" x14ac:dyDescent="0.2">
      <c r="A30" s="355" t="s">
        <v>464</v>
      </c>
      <c r="B30" s="356" t="s">
        <v>452</v>
      </c>
      <c r="C30" s="304"/>
      <c r="D30" s="304"/>
      <c r="E30" s="304"/>
      <c r="F30" s="304"/>
      <c r="G30" s="304"/>
      <c r="H30" s="304"/>
      <c r="I30" s="355" t="s">
        <v>452</v>
      </c>
      <c r="J30" s="356" t="s">
        <v>457</v>
      </c>
      <c r="K30" s="304"/>
      <c r="L30" s="304"/>
    </row>
    <row r="31" spans="1:12" x14ac:dyDescent="0.2">
      <c r="A31" s="355" t="s">
        <v>455</v>
      </c>
      <c r="B31" s="356" t="s">
        <v>453</v>
      </c>
      <c r="C31" s="304"/>
      <c r="D31" s="304"/>
      <c r="E31" s="304"/>
      <c r="F31" s="304"/>
      <c r="G31" s="304"/>
      <c r="H31" s="304"/>
      <c r="I31" s="355" t="s">
        <v>453</v>
      </c>
      <c r="J31" s="356" t="s">
        <v>458</v>
      </c>
      <c r="K31" s="304"/>
      <c r="L31" s="304"/>
    </row>
  </sheetData>
  <mergeCells count="19">
    <mergeCell ref="A6:L6"/>
    <mergeCell ref="F10:G10"/>
    <mergeCell ref="H10:I10"/>
    <mergeCell ref="J10:K10"/>
    <mergeCell ref="A7:L7"/>
    <mergeCell ref="A9:A10"/>
    <mergeCell ref="B9:C9"/>
    <mergeCell ref="D9:E9"/>
    <mergeCell ref="F9:G9"/>
    <mergeCell ref="H9:I9"/>
    <mergeCell ref="J9:K9"/>
    <mergeCell ref="L9:L10"/>
    <mergeCell ref="B10:C10"/>
    <mergeCell ref="D10:E10"/>
    <mergeCell ref="A1:L1"/>
    <mergeCell ref="C2:K2"/>
    <mergeCell ref="A3:L3"/>
    <mergeCell ref="A4:L4"/>
    <mergeCell ref="A5:L5"/>
  </mergeCells>
  <printOptions horizontalCentered="1" verticalCentered="1"/>
  <pageMargins left="0" right="0" top="0" bottom="0" header="0" footer="0"/>
  <pageSetup paperSize="9" scale="9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4"/>
  <sheetViews>
    <sheetView rightToLeft="1" view="pageBreakPreview" zoomScale="85" zoomScaleNormal="100" zoomScaleSheetLayoutView="85" workbookViewId="0">
      <selection activeCell="AA11" sqref="Z11:AA11"/>
    </sheetView>
  </sheetViews>
  <sheetFormatPr defaultColWidth="5.28515625" defaultRowHeight="12.75" x14ac:dyDescent="0.2"/>
  <cols>
    <col min="1" max="5" width="5.28515625" style="195"/>
    <col min="6" max="6" width="9.140625" style="195" customWidth="1"/>
    <col min="7" max="16384" width="5.28515625" style="195"/>
  </cols>
  <sheetData>
    <row r="1" spans="1:10" s="301" customFormat="1" x14ac:dyDescent="0.2">
      <c r="A1" s="407"/>
      <c r="B1" s="408"/>
      <c r="C1" s="409"/>
      <c r="D1" s="408"/>
      <c r="E1" s="409"/>
      <c r="F1" s="408"/>
      <c r="G1" s="409"/>
      <c r="H1" s="408"/>
      <c r="I1" s="411"/>
      <c r="J1" s="410"/>
    </row>
    <row r="2" spans="1:10" s="301" customFormat="1" x14ac:dyDescent="0.2">
      <c r="A2" s="407"/>
      <c r="B2" s="408"/>
      <c r="C2" s="409"/>
      <c r="D2" s="408"/>
      <c r="E2" s="409"/>
      <c r="F2" s="408"/>
      <c r="G2" s="409"/>
      <c r="H2" s="408"/>
      <c r="I2" s="411"/>
      <c r="J2" s="410"/>
    </row>
    <row r="3" spans="1:10" s="301" customFormat="1" x14ac:dyDescent="0.2">
      <c r="A3" s="407"/>
      <c r="B3" s="408"/>
      <c r="C3" s="409"/>
      <c r="D3" s="408"/>
      <c r="E3" s="409"/>
      <c r="F3" s="408"/>
      <c r="G3" s="409"/>
      <c r="H3" s="408"/>
      <c r="I3" s="411"/>
      <c r="J3" s="410"/>
    </row>
    <row r="4" spans="1:10" s="301" customFormat="1" x14ac:dyDescent="0.2">
      <c r="A4" s="407"/>
      <c r="B4" s="408"/>
      <c r="C4" s="409"/>
      <c r="D4" s="408"/>
      <c r="E4" s="409"/>
      <c r="F4" s="408"/>
      <c r="G4" s="409"/>
      <c r="H4" s="408"/>
      <c r="I4" s="411"/>
      <c r="J4" s="410"/>
    </row>
    <row r="5" spans="1:10" s="301" customFormat="1" x14ac:dyDescent="0.2">
      <c r="A5" s="407"/>
      <c r="B5" s="408"/>
      <c r="C5" s="409"/>
      <c r="D5" s="408"/>
      <c r="E5" s="409"/>
      <c r="F5" s="408"/>
      <c r="G5" s="409"/>
      <c r="H5" s="408"/>
      <c r="I5" s="411"/>
      <c r="J5" s="410"/>
    </row>
    <row r="6" spans="1:10" s="301" customFormat="1" x14ac:dyDescent="0.2">
      <c r="A6" s="407"/>
      <c r="B6" s="408"/>
      <c r="C6" s="409"/>
      <c r="D6" s="408"/>
      <c r="E6" s="409"/>
      <c r="F6" s="408"/>
      <c r="G6" s="409"/>
      <c r="H6" s="408"/>
      <c r="I6" s="411"/>
      <c r="J6" s="410"/>
    </row>
    <row r="7" spans="1:10" s="301" customFormat="1" x14ac:dyDescent="0.2">
      <c r="A7" s="407"/>
      <c r="B7" s="408"/>
      <c r="C7" s="409"/>
      <c r="D7" s="408"/>
      <c r="E7" s="409"/>
      <c r="F7" s="408"/>
      <c r="G7" s="409"/>
      <c r="H7" s="408"/>
      <c r="I7" s="411"/>
      <c r="J7" s="410"/>
    </row>
    <row r="8" spans="1:10" s="301" customFormat="1" x14ac:dyDescent="0.2">
      <c r="A8" s="407"/>
      <c r="B8" s="408"/>
      <c r="C8" s="409"/>
      <c r="D8" s="408"/>
      <c r="E8" s="409"/>
      <c r="F8" s="408"/>
      <c r="G8" s="409"/>
      <c r="H8" s="408"/>
      <c r="I8" s="411"/>
      <c r="J8" s="410"/>
    </row>
    <row r="9" spans="1:10" s="301" customFormat="1" x14ac:dyDescent="0.2">
      <c r="A9" s="407"/>
      <c r="B9" s="408"/>
      <c r="C9" s="409"/>
      <c r="D9" s="408"/>
      <c r="E9" s="409"/>
      <c r="F9" s="408"/>
      <c r="G9" s="409"/>
      <c r="H9" s="408"/>
      <c r="I9" s="411"/>
      <c r="J9" s="410"/>
    </row>
    <row r="10" spans="1:10" s="301" customFormat="1" x14ac:dyDescent="0.2">
      <c r="A10" s="407"/>
      <c r="B10" s="408"/>
      <c r="C10" s="409"/>
      <c r="D10" s="408"/>
      <c r="E10" s="409"/>
      <c r="F10" s="408"/>
      <c r="G10" s="409"/>
      <c r="H10" s="408"/>
      <c r="I10" s="411"/>
      <c r="J10" s="410"/>
    </row>
    <row r="11" spans="1:10" s="301" customFormat="1" x14ac:dyDescent="0.2">
      <c r="A11" s="407"/>
      <c r="B11" s="408"/>
      <c r="C11" s="409"/>
      <c r="D11" s="408"/>
      <c r="E11" s="409"/>
      <c r="F11" s="408"/>
      <c r="G11" s="409"/>
      <c r="H11" s="408"/>
      <c r="I11" s="411"/>
      <c r="J11" s="410"/>
    </row>
    <row r="12" spans="1:10" s="301" customFormat="1" x14ac:dyDescent="0.2">
      <c r="A12" s="407"/>
      <c r="B12" s="408"/>
      <c r="C12" s="409"/>
      <c r="D12" s="408"/>
      <c r="E12" s="409"/>
      <c r="F12" s="408"/>
      <c r="G12" s="409"/>
      <c r="H12" s="408"/>
      <c r="I12" s="411"/>
      <c r="J12" s="410"/>
    </row>
    <row r="13" spans="1:10" s="301" customFormat="1" x14ac:dyDescent="0.2">
      <c r="A13" s="407"/>
      <c r="B13" s="408"/>
      <c r="C13" s="409"/>
      <c r="D13" s="408"/>
      <c r="E13" s="409"/>
      <c r="F13" s="408"/>
      <c r="G13" s="409"/>
      <c r="H13" s="408"/>
      <c r="I13" s="411"/>
      <c r="J13" s="410"/>
    </row>
    <row r="14" spans="1:10" s="301" customFormat="1" x14ac:dyDescent="0.2">
      <c r="A14" s="407"/>
      <c r="B14" s="408"/>
      <c r="C14" s="409"/>
      <c r="D14" s="408"/>
      <c r="E14" s="409"/>
      <c r="F14" s="408"/>
      <c r="G14" s="409"/>
      <c r="H14" s="408"/>
      <c r="I14" s="411"/>
      <c r="J14" s="410"/>
    </row>
    <row r="15" spans="1:10" s="301" customFormat="1" x14ac:dyDescent="0.2">
      <c r="A15" s="407"/>
      <c r="B15" s="408"/>
      <c r="C15" s="409"/>
      <c r="D15" s="408"/>
      <c r="E15" s="409"/>
      <c r="F15" s="408"/>
      <c r="G15" s="409"/>
      <c r="H15" s="408"/>
      <c r="I15" s="411"/>
      <c r="J15" s="410"/>
    </row>
    <row r="16" spans="1:10" s="301" customFormat="1" x14ac:dyDescent="0.2">
      <c r="A16" s="407"/>
      <c r="B16" s="408"/>
      <c r="C16" s="409"/>
      <c r="D16" s="408"/>
      <c r="E16" s="409"/>
      <c r="F16" s="408"/>
      <c r="G16" s="409"/>
      <c r="H16" s="408"/>
      <c r="I16" s="411"/>
      <c r="J16" s="410"/>
    </row>
    <row r="17" spans="1:10" s="301" customFormat="1" x14ac:dyDescent="0.2">
      <c r="A17" s="407"/>
      <c r="B17" s="408"/>
      <c r="C17" s="409"/>
      <c r="D17" s="408"/>
      <c r="E17" s="409"/>
      <c r="F17" s="408"/>
      <c r="G17" s="409"/>
      <c r="H17" s="408"/>
      <c r="I17" s="411"/>
      <c r="J17" s="410"/>
    </row>
    <row r="18" spans="1:10" s="301" customFormat="1" x14ac:dyDescent="0.2">
      <c r="A18" s="407"/>
      <c r="B18" s="408"/>
      <c r="C18" s="409"/>
      <c r="D18" s="408"/>
      <c r="E18" s="409"/>
      <c r="F18" s="408"/>
      <c r="G18" s="409"/>
      <c r="H18" s="408"/>
      <c r="I18" s="411"/>
      <c r="J18" s="410"/>
    </row>
    <row r="19" spans="1:10" s="301" customFormat="1" x14ac:dyDescent="0.2">
      <c r="A19" s="407"/>
      <c r="B19" s="408"/>
      <c r="C19" s="409"/>
      <c r="D19" s="408"/>
      <c r="E19" s="409"/>
      <c r="F19" s="408"/>
      <c r="G19" s="409"/>
      <c r="H19" s="408"/>
      <c r="I19" s="411"/>
      <c r="J19" s="410"/>
    </row>
    <row r="20" spans="1:10" s="301" customFormat="1" x14ac:dyDescent="0.2">
      <c r="A20" s="407"/>
      <c r="B20" s="408"/>
      <c r="C20" s="409"/>
      <c r="D20" s="408"/>
      <c r="E20" s="409"/>
      <c r="F20" s="408"/>
      <c r="G20" s="409"/>
      <c r="H20" s="408"/>
      <c r="I20" s="411"/>
      <c r="J20" s="410"/>
    </row>
    <row r="21" spans="1:10" s="301" customFormat="1" x14ac:dyDescent="0.2">
      <c r="A21" s="407"/>
      <c r="B21" s="408"/>
      <c r="C21" s="409"/>
      <c r="D21" s="408"/>
      <c r="E21" s="409"/>
      <c r="F21" s="408"/>
      <c r="G21" s="409"/>
      <c r="H21" s="408"/>
      <c r="I21" s="411"/>
      <c r="J21" s="410"/>
    </row>
    <row r="22" spans="1:10" s="301" customFormat="1" x14ac:dyDescent="0.2">
      <c r="A22" s="407"/>
      <c r="B22" s="408"/>
      <c r="C22" s="409"/>
      <c r="D22" s="408"/>
      <c r="E22" s="409"/>
      <c r="F22" s="408"/>
      <c r="G22" s="409"/>
      <c r="H22" s="408"/>
      <c r="I22" s="411"/>
      <c r="J22" s="410"/>
    </row>
    <row r="23" spans="1:10" s="301" customFormat="1" x14ac:dyDescent="0.2">
      <c r="A23" s="407"/>
      <c r="B23" s="408"/>
      <c r="C23" s="409"/>
      <c r="D23" s="408"/>
      <c r="E23" s="409"/>
      <c r="F23" s="408"/>
      <c r="G23" s="409"/>
      <c r="H23" s="408"/>
      <c r="I23" s="411"/>
      <c r="J23" s="410"/>
    </row>
    <row r="24" spans="1:10" s="301" customFormat="1" x14ac:dyDescent="0.2">
      <c r="A24" s="407"/>
      <c r="B24" s="408"/>
      <c r="C24" s="409"/>
      <c r="D24" s="408"/>
      <c r="E24" s="409"/>
      <c r="F24" s="408"/>
      <c r="G24" s="409"/>
      <c r="H24" s="408"/>
      <c r="I24" s="411"/>
      <c r="J24" s="410"/>
    </row>
    <row r="25" spans="1:10" s="301" customFormat="1" x14ac:dyDescent="0.2">
      <c r="A25" s="407"/>
      <c r="B25" s="408"/>
      <c r="C25" s="409"/>
      <c r="D25" s="408"/>
      <c r="E25" s="409"/>
      <c r="F25" s="408"/>
      <c r="G25" s="409"/>
      <c r="H25" s="408"/>
      <c r="I25" s="411"/>
      <c r="J25" s="410"/>
    </row>
    <row r="26" spans="1:10" s="301" customFormat="1" x14ac:dyDescent="0.2">
      <c r="A26" s="407"/>
      <c r="B26" s="408"/>
      <c r="C26" s="409"/>
      <c r="D26" s="408"/>
      <c r="E26" s="409"/>
      <c r="F26" s="408"/>
      <c r="G26" s="409"/>
      <c r="H26" s="408"/>
      <c r="I26" s="411"/>
      <c r="J26" s="410"/>
    </row>
    <row r="27" spans="1:10" s="301" customFormat="1" x14ac:dyDescent="0.2">
      <c r="A27" s="407"/>
      <c r="B27" s="408"/>
      <c r="C27" s="409"/>
      <c r="D27" s="408"/>
      <c r="E27" s="409"/>
      <c r="F27" s="408"/>
      <c r="G27" s="409"/>
      <c r="H27" s="408"/>
      <c r="I27" s="411"/>
      <c r="J27" s="410"/>
    </row>
    <row r="28" spans="1:10" s="301" customFormat="1" x14ac:dyDescent="0.2">
      <c r="A28" s="407"/>
      <c r="B28" s="408"/>
      <c r="C28" s="409"/>
      <c r="D28" s="408"/>
      <c r="E28" s="409"/>
      <c r="F28" s="408"/>
      <c r="G28" s="409"/>
      <c r="H28" s="408"/>
      <c r="I28" s="411"/>
      <c r="J28" s="410"/>
    </row>
    <row r="29" spans="1:10" s="301" customFormat="1" x14ac:dyDescent="0.2">
      <c r="A29" s="407"/>
      <c r="B29" s="408"/>
      <c r="C29" s="409"/>
      <c r="D29" s="408"/>
      <c r="E29" s="409"/>
      <c r="F29" s="408"/>
      <c r="G29" s="409"/>
      <c r="H29" s="408"/>
      <c r="I29" s="411"/>
      <c r="J29" s="410"/>
    </row>
    <row r="30" spans="1:10" s="301" customFormat="1" x14ac:dyDescent="0.2">
      <c r="A30" s="407"/>
      <c r="B30" s="408"/>
      <c r="C30" s="409"/>
      <c r="D30" s="408"/>
      <c r="E30" s="409"/>
      <c r="F30" s="408"/>
      <c r="G30" s="409"/>
      <c r="H30" s="408"/>
      <c r="I30" s="411"/>
      <c r="J30" s="410"/>
    </row>
    <row r="31" spans="1:10" s="301" customFormat="1" x14ac:dyDescent="0.2">
      <c r="A31" s="407"/>
      <c r="B31" s="408"/>
      <c r="C31" s="409"/>
      <c r="D31" s="408"/>
      <c r="E31" s="409"/>
      <c r="F31" s="408"/>
      <c r="G31" s="409"/>
      <c r="H31" s="408"/>
      <c r="I31" s="411"/>
      <c r="J31" s="410"/>
    </row>
    <row r="32" spans="1:10" s="301" customFormat="1" x14ac:dyDescent="0.2">
      <c r="A32" s="407"/>
      <c r="B32" s="408"/>
      <c r="C32" s="409"/>
      <c r="D32" s="408"/>
      <c r="E32" s="409"/>
      <c r="F32" s="408"/>
      <c r="G32" s="409"/>
      <c r="H32" s="408"/>
      <c r="I32" s="411"/>
      <c r="J32" s="410"/>
    </row>
    <row r="33" spans="1:24" s="301" customFormat="1" x14ac:dyDescent="0.2">
      <c r="A33" s="407"/>
      <c r="B33" s="408"/>
      <c r="C33" s="409"/>
      <c r="D33" s="408"/>
      <c r="E33" s="409"/>
      <c r="F33" s="408"/>
      <c r="G33" s="409"/>
      <c r="H33" s="408"/>
      <c r="I33" s="411"/>
      <c r="J33" s="410"/>
    </row>
    <row r="34" spans="1:24" s="301" customFormat="1" x14ac:dyDescent="0.2">
      <c r="A34" s="407"/>
      <c r="B34" s="408"/>
      <c r="C34" s="409"/>
      <c r="D34" s="408"/>
      <c r="E34" s="409"/>
      <c r="F34" s="408"/>
      <c r="G34" s="409"/>
      <c r="H34" s="408"/>
      <c r="I34" s="411"/>
      <c r="J34" s="410"/>
    </row>
    <row r="35" spans="1:24" s="301" customFormat="1" x14ac:dyDescent="0.2">
      <c r="A35" s="407"/>
      <c r="B35" s="408"/>
      <c r="C35" s="409"/>
      <c r="D35" s="408"/>
      <c r="E35" s="409"/>
      <c r="F35" s="408"/>
      <c r="G35" s="409"/>
      <c r="H35" s="408"/>
      <c r="I35" s="411"/>
      <c r="J35" s="410"/>
    </row>
    <row r="36" spans="1:24" s="301" customFormat="1" x14ac:dyDescent="0.2">
      <c r="A36" s="407"/>
      <c r="B36" s="408"/>
      <c r="C36" s="409"/>
      <c r="D36" s="408"/>
      <c r="E36" s="409"/>
      <c r="F36" s="408"/>
      <c r="G36" s="409"/>
      <c r="H36" s="408"/>
      <c r="I36" s="411"/>
      <c r="J36" s="410"/>
    </row>
    <row r="37" spans="1:24" s="301" customFormat="1" x14ac:dyDescent="0.2">
      <c r="A37" s="407"/>
      <c r="B37" s="408"/>
      <c r="C37" s="409"/>
      <c r="D37" s="408"/>
      <c r="E37" s="409"/>
      <c r="F37" s="408"/>
      <c r="G37" s="409"/>
      <c r="H37" s="408"/>
      <c r="I37" s="411"/>
      <c r="J37" s="410"/>
    </row>
    <row r="38" spans="1:24" s="301" customFormat="1" x14ac:dyDescent="0.2">
      <c r="A38" s="407"/>
      <c r="B38" s="408"/>
      <c r="C38" s="409"/>
      <c r="D38" s="408"/>
      <c r="E38" s="409"/>
      <c r="F38" s="408"/>
      <c r="G38" s="409"/>
      <c r="H38" s="408"/>
      <c r="I38" s="411"/>
      <c r="J38" s="410"/>
    </row>
    <row r="39" spans="1:24" s="301" customFormat="1" x14ac:dyDescent="0.2">
      <c r="A39" s="407"/>
      <c r="B39" s="408"/>
      <c r="C39" s="409"/>
      <c r="D39" s="408"/>
      <c r="E39" s="409"/>
      <c r="F39" s="408"/>
      <c r="G39" s="409"/>
      <c r="H39" s="408"/>
      <c r="I39" s="411"/>
      <c r="J39" s="410"/>
    </row>
    <row r="40" spans="1:24" s="301" customFormat="1" x14ac:dyDescent="0.2">
      <c r="A40" s="407"/>
      <c r="B40" s="408"/>
      <c r="C40" s="409"/>
      <c r="D40" s="408"/>
      <c r="E40" s="409"/>
      <c r="F40" s="408"/>
      <c r="G40" s="409"/>
      <c r="H40" s="408"/>
      <c r="I40" s="411"/>
      <c r="J40" s="410"/>
    </row>
    <row r="41" spans="1:24" s="301" customFormat="1" x14ac:dyDescent="0.2">
      <c r="A41" s="407"/>
      <c r="B41" s="408"/>
      <c r="C41" s="409"/>
      <c r="D41" s="408"/>
      <c r="E41" s="409"/>
      <c r="F41" s="408"/>
      <c r="G41" s="409"/>
      <c r="H41" s="408"/>
      <c r="I41" s="411"/>
      <c r="J41" s="410"/>
    </row>
    <row r="42" spans="1:24" s="301" customFormat="1" x14ac:dyDescent="0.2">
      <c r="A42" s="407"/>
      <c r="B42" s="408"/>
      <c r="C42" s="409"/>
      <c r="D42" s="408"/>
      <c r="E42" s="409"/>
      <c r="F42" s="408"/>
      <c r="G42" s="409"/>
      <c r="H42" s="408"/>
      <c r="I42" s="411"/>
      <c r="J42" s="410"/>
    </row>
    <row r="43" spans="1:24" s="301" customFormat="1" x14ac:dyDescent="0.2">
      <c r="A43" s="407"/>
      <c r="B43" s="408"/>
      <c r="C43" s="409"/>
      <c r="D43" s="408"/>
      <c r="E43" s="409"/>
      <c r="F43" s="408"/>
      <c r="G43" s="409"/>
      <c r="H43" s="408"/>
      <c r="I43" s="411"/>
      <c r="J43" s="410"/>
    </row>
    <row r="44" spans="1:24" s="301" customFormat="1" x14ac:dyDescent="0.2">
      <c r="A44" s="407"/>
      <c r="B44" s="408"/>
      <c r="C44" s="409"/>
      <c r="D44" s="408"/>
      <c r="E44" s="409"/>
      <c r="F44" s="408"/>
      <c r="G44" s="409"/>
      <c r="H44" s="408"/>
      <c r="I44" s="411"/>
      <c r="J44" s="410"/>
    </row>
    <row r="45" spans="1:24" s="301" customFormat="1" x14ac:dyDescent="0.2">
      <c r="A45" s="407"/>
      <c r="B45" s="408"/>
      <c r="C45" s="409"/>
      <c r="D45" s="408"/>
      <c r="E45" s="409"/>
      <c r="F45" s="408"/>
      <c r="G45" s="409"/>
      <c r="H45" s="408"/>
      <c r="I45" s="411"/>
      <c r="J45" s="410"/>
    </row>
    <row r="46" spans="1:24" s="301" customFormat="1" ht="15.75" x14ac:dyDescent="0.25">
      <c r="A46" s="808" t="s">
        <v>647</v>
      </c>
      <c r="B46" s="808"/>
      <c r="C46" s="808"/>
      <c r="D46" s="808"/>
      <c r="E46" s="808"/>
      <c r="F46" s="808"/>
      <c r="G46" s="808"/>
      <c r="H46" s="808"/>
      <c r="I46" s="808"/>
      <c r="J46" s="808"/>
      <c r="K46" s="808"/>
      <c r="L46" s="808"/>
      <c r="M46" s="808"/>
      <c r="N46" s="808"/>
      <c r="O46" s="808"/>
      <c r="P46" s="808"/>
      <c r="Q46" s="808"/>
      <c r="R46" s="808"/>
      <c r="S46" s="808"/>
      <c r="T46" s="808"/>
      <c r="U46" s="808"/>
      <c r="V46" s="808"/>
      <c r="W46" s="808"/>
      <c r="X46" s="808"/>
    </row>
    <row r="47" spans="1:24" s="301" customFormat="1" x14ac:dyDescent="0.2">
      <c r="A47" s="407"/>
      <c r="B47" s="408"/>
      <c r="C47" s="409"/>
      <c r="D47" s="408"/>
      <c r="E47" s="409"/>
      <c r="F47" s="408"/>
      <c r="G47" s="409"/>
      <c r="H47" s="408"/>
      <c r="I47" s="411"/>
      <c r="J47" s="410"/>
    </row>
    <row r="48" spans="1:24" s="301" customFormat="1" x14ac:dyDescent="0.2">
      <c r="A48" s="407"/>
      <c r="B48" s="408"/>
      <c r="C48" s="409"/>
      <c r="D48" s="408"/>
      <c r="E48" s="409"/>
      <c r="F48" s="408"/>
      <c r="G48" s="409"/>
      <c r="H48" s="408"/>
      <c r="I48" s="411"/>
      <c r="J48" s="410"/>
    </row>
    <row r="49" spans="1:10" s="301" customFormat="1" x14ac:dyDescent="0.2">
      <c r="A49" s="407"/>
      <c r="B49" s="408"/>
      <c r="C49" s="409"/>
      <c r="D49" s="408"/>
      <c r="E49" s="409"/>
      <c r="F49" s="408"/>
      <c r="G49" s="409"/>
      <c r="H49" s="408"/>
      <c r="I49" s="411"/>
      <c r="J49" s="410"/>
    </row>
    <row r="50" spans="1:10" s="301" customFormat="1" x14ac:dyDescent="0.2">
      <c r="A50" s="407"/>
      <c r="B50" s="408"/>
      <c r="C50" s="409"/>
      <c r="D50" s="408"/>
      <c r="E50" s="409"/>
      <c r="F50" s="408"/>
      <c r="G50" s="409"/>
      <c r="H50" s="408"/>
      <c r="I50" s="411"/>
      <c r="J50" s="410"/>
    </row>
    <row r="51" spans="1:10" s="301" customFormat="1" x14ac:dyDescent="0.2">
      <c r="A51" s="407"/>
      <c r="B51" s="408"/>
      <c r="C51" s="409"/>
      <c r="D51" s="408"/>
      <c r="E51" s="409"/>
      <c r="F51" s="408"/>
      <c r="G51" s="409"/>
      <c r="H51" s="408"/>
      <c r="I51" s="411"/>
      <c r="J51" s="410"/>
    </row>
    <row r="52" spans="1:10" s="301" customFormat="1" x14ac:dyDescent="0.2">
      <c r="A52" s="407"/>
      <c r="B52" s="408"/>
      <c r="C52" s="409"/>
      <c r="D52" s="408"/>
      <c r="E52" s="409"/>
      <c r="F52" s="408"/>
      <c r="G52" s="409"/>
      <c r="H52" s="408"/>
      <c r="I52" s="411"/>
      <c r="J52" s="410"/>
    </row>
    <row r="53" spans="1:10" s="301" customFormat="1" x14ac:dyDescent="0.2">
      <c r="A53" s="407"/>
      <c r="B53" s="408"/>
      <c r="C53" s="409"/>
      <c r="D53" s="408"/>
      <c r="E53" s="409"/>
      <c r="F53" s="408"/>
      <c r="G53" s="409"/>
      <c r="H53" s="408"/>
      <c r="I53" s="411"/>
      <c r="J53" s="410"/>
    </row>
    <row r="54" spans="1:10" s="301" customFormat="1" x14ac:dyDescent="0.2">
      <c r="A54" s="407"/>
      <c r="B54" s="408"/>
      <c r="C54" s="409"/>
      <c r="D54" s="408"/>
      <c r="E54" s="409"/>
      <c r="F54" s="408"/>
      <c r="G54" s="409"/>
      <c r="H54" s="408"/>
      <c r="I54" s="411"/>
      <c r="J54" s="410"/>
    </row>
    <row r="55" spans="1:10" s="301" customFormat="1" x14ac:dyDescent="0.2">
      <c r="A55" s="407"/>
      <c r="B55" s="408"/>
      <c r="C55" s="409"/>
      <c r="D55" s="408"/>
      <c r="E55" s="409"/>
      <c r="F55" s="408"/>
      <c r="G55" s="409"/>
      <c r="H55" s="408"/>
      <c r="I55" s="411"/>
      <c r="J55" s="410"/>
    </row>
    <row r="56" spans="1:10" s="301" customFormat="1" x14ac:dyDescent="0.2">
      <c r="A56" s="407"/>
      <c r="B56" s="408"/>
      <c r="C56" s="409"/>
      <c r="D56" s="408"/>
      <c r="E56" s="409"/>
      <c r="F56" s="408"/>
      <c r="G56" s="409"/>
      <c r="H56" s="408"/>
      <c r="I56" s="411"/>
      <c r="J56" s="410"/>
    </row>
    <row r="57" spans="1:10" s="301" customFormat="1" x14ac:dyDescent="0.2">
      <c r="A57" s="407"/>
      <c r="B57" s="408"/>
      <c r="C57" s="409"/>
      <c r="D57" s="408"/>
      <c r="E57" s="409"/>
      <c r="F57" s="408"/>
      <c r="G57" s="409"/>
      <c r="H57" s="408"/>
      <c r="I57" s="411"/>
      <c r="J57" s="410"/>
    </row>
    <row r="58" spans="1:10" s="301" customFormat="1" x14ac:dyDescent="0.2">
      <c r="A58" s="407"/>
      <c r="B58" s="408"/>
      <c r="C58" s="409"/>
      <c r="D58" s="408"/>
      <c r="E58" s="409"/>
      <c r="F58" s="408"/>
      <c r="G58" s="409"/>
      <c r="H58" s="408"/>
      <c r="I58" s="411"/>
      <c r="J58" s="410"/>
    </row>
    <row r="59" spans="1:10" s="301" customFormat="1" x14ac:dyDescent="0.2">
      <c r="A59" s="407"/>
      <c r="B59" s="408"/>
      <c r="C59" s="409"/>
      <c r="D59" s="408"/>
      <c r="E59" s="409"/>
      <c r="F59" s="408"/>
      <c r="G59" s="409"/>
      <c r="H59" s="408"/>
      <c r="I59" s="411"/>
      <c r="J59" s="410"/>
    </row>
    <row r="60" spans="1:10" s="301" customFormat="1" x14ac:dyDescent="0.2"/>
    <row r="61" spans="1:10" s="301" customFormat="1" x14ac:dyDescent="0.2">
      <c r="A61" s="407"/>
      <c r="B61" s="408"/>
      <c r="C61" s="409"/>
      <c r="D61" s="408"/>
      <c r="E61" s="409"/>
      <c r="F61" s="408"/>
      <c r="G61" s="409"/>
      <c r="H61" s="408"/>
      <c r="I61" s="411"/>
      <c r="J61" s="410"/>
    </row>
    <row r="62" spans="1:10" s="301" customFormat="1" x14ac:dyDescent="0.2">
      <c r="A62" s="407"/>
      <c r="B62" s="408"/>
      <c r="C62" s="409"/>
      <c r="D62" s="408"/>
      <c r="E62" s="409"/>
      <c r="F62" s="408"/>
      <c r="G62" s="409"/>
      <c r="H62" s="408"/>
      <c r="I62" s="411"/>
      <c r="J62" s="410"/>
    </row>
    <row r="63" spans="1:10" s="301" customFormat="1" x14ac:dyDescent="0.2">
      <c r="A63" s="407"/>
      <c r="B63" s="408"/>
      <c r="C63" s="409"/>
      <c r="D63" s="408"/>
      <c r="E63" s="409"/>
      <c r="F63" s="408"/>
      <c r="G63" s="409"/>
      <c r="H63" s="408"/>
      <c r="I63" s="411"/>
      <c r="J63" s="410"/>
    </row>
    <row r="64" spans="1:10" s="301" customFormat="1" x14ac:dyDescent="0.2">
      <c r="A64" s="407"/>
      <c r="B64" s="408"/>
      <c r="C64" s="409"/>
      <c r="D64" s="408"/>
      <c r="E64" s="409"/>
      <c r="F64" s="408"/>
      <c r="G64" s="409"/>
      <c r="H64" s="408"/>
      <c r="I64" s="411"/>
      <c r="J64" s="410"/>
    </row>
    <row r="65" spans="1:10" s="301" customFormat="1" x14ac:dyDescent="0.2">
      <c r="A65" s="407"/>
      <c r="B65" s="408"/>
      <c r="C65" s="409"/>
      <c r="D65" s="408"/>
      <c r="E65" s="409"/>
      <c r="F65" s="408"/>
      <c r="G65" s="409"/>
      <c r="H65" s="408"/>
      <c r="I65" s="411"/>
      <c r="J65" s="410"/>
    </row>
    <row r="66" spans="1:10" s="301" customFormat="1" x14ac:dyDescent="0.2">
      <c r="A66" s="407"/>
      <c r="B66" s="408"/>
      <c r="C66" s="409"/>
      <c r="D66" s="408"/>
      <c r="E66" s="409"/>
      <c r="F66" s="408"/>
      <c r="G66" s="409"/>
      <c r="H66" s="408"/>
      <c r="I66" s="411"/>
      <c r="J66" s="410"/>
    </row>
    <row r="67" spans="1:10" s="301" customFormat="1" x14ac:dyDescent="0.2">
      <c r="A67" s="407"/>
      <c r="B67" s="408"/>
      <c r="C67" s="409"/>
      <c r="D67" s="408"/>
      <c r="E67" s="409"/>
      <c r="F67" s="408"/>
      <c r="G67" s="409"/>
      <c r="H67" s="408"/>
      <c r="I67" s="411"/>
      <c r="J67" s="410"/>
    </row>
    <row r="68" spans="1:10" s="301" customFormat="1" x14ac:dyDescent="0.2">
      <c r="A68" s="407"/>
      <c r="B68" s="408"/>
      <c r="C68" s="409"/>
      <c r="D68" s="408"/>
      <c r="E68" s="409"/>
      <c r="F68" s="408"/>
      <c r="G68" s="409"/>
      <c r="H68" s="408"/>
      <c r="I68" s="411"/>
      <c r="J68" s="410"/>
    </row>
    <row r="69" spans="1:10" s="301" customFormat="1" x14ac:dyDescent="0.2">
      <c r="A69" s="407"/>
      <c r="B69" s="408"/>
      <c r="C69" s="409"/>
      <c r="D69" s="408"/>
      <c r="E69" s="409"/>
      <c r="F69" s="408"/>
      <c r="G69" s="409"/>
      <c r="H69" s="408"/>
      <c r="I69" s="411"/>
      <c r="J69" s="410"/>
    </row>
    <row r="70" spans="1:10" s="301" customFormat="1" x14ac:dyDescent="0.2">
      <c r="A70" s="407"/>
      <c r="B70" s="408"/>
      <c r="C70" s="409"/>
      <c r="D70" s="408"/>
      <c r="E70" s="409"/>
      <c r="F70" s="408"/>
      <c r="G70" s="409"/>
      <c r="H70" s="408"/>
      <c r="I70" s="411"/>
      <c r="J70" s="410"/>
    </row>
    <row r="71" spans="1:10" s="301" customFormat="1" x14ac:dyDescent="0.2">
      <c r="A71" s="407"/>
      <c r="B71" s="408"/>
      <c r="C71" s="409"/>
      <c r="D71" s="408"/>
      <c r="E71" s="409"/>
      <c r="F71" s="408"/>
      <c r="G71" s="409"/>
      <c r="H71" s="408"/>
      <c r="I71" s="411"/>
      <c r="J71" s="410"/>
    </row>
    <row r="72" spans="1:10" s="301" customFormat="1" x14ac:dyDescent="0.2">
      <c r="A72" s="407"/>
      <c r="B72" s="408"/>
      <c r="C72" s="409"/>
      <c r="D72" s="408"/>
      <c r="E72" s="409"/>
      <c r="F72" s="408"/>
      <c r="G72" s="409"/>
      <c r="H72" s="408"/>
      <c r="I72" s="411"/>
      <c r="J72" s="410"/>
    </row>
    <row r="73" spans="1:10" s="301" customFormat="1" x14ac:dyDescent="0.2">
      <c r="A73" s="407"/>
      <c r="B73" s="408"/>
      <c r="C73" s="409"/>
      <c r="D73" s="408"/>
      <c r="E73" s="409"/>
      <c r="F73" s="408"/>
      <c r="G73" s="409"/>
      <c r="H73" s="408"/>
      <c r="I73" s="411"/>
      <c r="J73" s="410"/>
    </row>
    <row r="74" spans="1:10" s="301" customFormat="1" x14ac:dyDescent="0.2">
      <c r="A74" s="407"/>
      <c r="B74" s="408"/>
      <c r="C74" s="409"/>
      <c r="D74" s="408"/>
      <c r="E74" s="409"/>
      <c r="F74" s="408"/>
      <c r="G74" s="409"/>
      <c r="H74" s="408"/>
      <c r="I74" s="411"/>
      <c r="J74" s="410"/>
    </row>
    <row r="75" spans="1:10" s="301" customFormat="1" x14ac:dyDescent="0.2">
      <c r="A75" s="407"/>
      <c r="B75" s="408"/>
      <c r="C75" s="409"/>
      <c r="D75" s="408"/>
      <c r="E75" s="409"/>
      <c r="F75" s="408"/>
      <c r="G75" s="409"/>
      <c r="H75" s="408"/>
      <c r="I75" s="411"/>
      <c r="J75" s="410"/>
    </row>
    <row r="76" spans="1:10" s="301" customFormat="1" x14ac:dyDescent="0.2">
      <c r="A76" s="407"/>
      <c r="B76" s="408"/>
      <c r="C76" s="409"/>
      <c r="D76" s="408"/>
      <c r="E76" s="409"/>
      <c r="F76" s="408"/>
      <c r="G76" s="409"/>
      <c r="H76" s="408"/>
      <c r="I76" s="411"/>
      <c r="J76" s="410"/>
    </row>
    <row r="77" spans="1:10" s="301" customFormat="1" x14ac:dyDescent="0.2">
      <c r="A77" s="407"/>
      <c r="B77" s="408"/>
      <c r="C77" s="409"/>
      <c r="D77" s="408"/>
      <c r="E77" s="409"/>
      <c r="F77" s="408"/>
      <c r="G77" s="409"/>
      <c r="H77" s="408"/>
      <c r="I77" s="411"/>
      <c r="J77" s="410"/>
    </row>
    <row r="78" spans="1:10" s="301" customFormat="1" x14ac:dyDescent="0.2">
      <c r="A78" s="407"/>
      <c r="B78" s="408"/>
      <c r="C78" s="409"/>
      <c r="D78" s="408"/>
      <c r="E78" s="409"/>
      <c r="F78" s="408"/>
      <c r="G78" s="409"/>
      <c r="H78" s="408"/>
      <c r="I78" s="411"/>
      <c r="J78" s="410"/>
    </row>
    <row r="79" spans="1:10" s="301" customFormat="1" x14ac:dyDescent="0.2">
      <c r="A79" s="407"/>
      <c r="B79" s="408"/>
      <c r="C79" s="409"/>
      <c r="D79" s="408"/>
      <c r="E79" s="409"/>
      <c r="F79" s="408"/>
      <c r="G79" s="409"/>
      <c r="H79" s="408"/>
      <c r="I79" s="411"/>
      <c r="J79" s="410"/>
    </row>
    <row r="80" spans="1:10" s="301" customFormat="1" x14ac:dyDescent="0.2">
      <c r="A80" s="407"/>
      <c r="B80" s="408"/>
      <c r="C80" s="409"/>
      <c r="D80" s="408"/>
      <c r="E80" s="409"/>
      <c r="F80" s="408"/>
      <c r="G80" s="409"/>
      <c r="H80" s="408"/>
      <c r="I80" s="411"/>
      <c r="J80" s="410"/>
    </row>
    <row r="81" spans="1:10" s="301" customFormat="1" x14ac:dyDescent="0.2">
      <c r="A81" s="407"/>
      <c r="B81" s="408"/>
      <c r="C81" s="409"/>
      <c r="D81" s="408"/>
      <c r="E81" s="409"/>
      <c r="F81" s="408"/>
      <c r="G81" s="409"/>
      <c r="H81" s="408"/>
      <c r="I81" s="411"/>
      <c r="J81" s="410"/>
    </row>
    <row r="82" spans="1:10" s="301" customFormat="1" x14ac:dyDescent="0.2">
      <c r="A82" s="407"/>
      <c r="B82" s="408"/>
      <c r="C82" s="409"/>
      <c r="D82" s="408"/>
      <c r="E82" s="409"/>
      <c r="F82" s="408"/>
      <c r="G82" s="409"/>
      <c r="H82" s="408"/>
      <c r="I82" s="411"/>
      <c r="J82" s="410"/>
    </row>
    <row r="83" spans="1:10" s="301" customFormat="1" x14ac:dyDescent="0.2">
      <c r="A83" s="407"/>
      <c r="B83" s="408"/>
      <c r="C83" s="409"/>
      <c r="D83" s="408"/>
      <c r="E83" s="409"/>
      <c r="F83" s="408"/>
      <c r="G83" s="409"/>
      <c r="H83" s="408"/>
      <c r="I83" s="411"/>
      <c r="J83" s="410"/>
    </row>
    <row r="84" spans="1:10" s="301" customFormat="1" x14ac:dyDescent="0.2">
      <c r="A84" s="407"/>
      <c r="B84" s="408"/>
      <c r="C84" s="409"/>
      <c r="D84" s="408"/>
      <c r="E84" s="409"/>
      <c r="F84" s="408"/>
      <c r="G84" s="409"/>
      <c r="H84" s="408"/>
      <c r="I84" s="411"/>
      <c r="J84" s="410"/>
    </row>
    <row r="85" spans="1:10" s="301" customFormat="1" x14ac:dyDescent="0.2">
      <c r="A85" s="407"/>
      <c r="B85" s="408"/>
      <c r="C85" s="409"/>
      <c r="D85" s="408"/>
      <c r="E85" s="409"/>
      <c r="F85" s="408"/>
      <c r="G85" s="409"/>
      <c r="H85" s="408"/>
      <c r="I85" s="411"/>
      <c r="J85" s="410"/>
    </row>
    <row r="86" spans="1:10" s="301" customFormat="1" x14ac:dyDescent="0.2"/>
    <row r="87" spans="1:10" s="301" customFormat="1" x14ac:dyDescent="0.2">
      <c r="A87" s="407"/>
      <c r="B87" s="408"/>
      <c r="C87" s="409"/>
      <c r="D87" s="408"/>
      <c r="E87" s="409"/>
      <c r="F87" s="408"/>
      <c r="G87" s="409"/>
      <c r="H87" s="408"/>
      <c r="I87" s="411"/>
      <c r="J87" s="410"/>
    </row>
    <row r="88" spans="1:10" s="301" customFormat="1" x14ac:dyDescent="0.2">
      <c r="A88" s="407"/>
      <c r="B88" s="408"/>
      <c r="C88" s="409"/>
      <c r="D88" s="408"/>
      <c r="E88" s="409"/>
      <c r="F88" s="408"/>
      <c r="G88" s="409"/>
      <c r="H88" s="408"/>
      <c r="I88" s="411"/>
      <c r="J88" s="410"/>
    </row>
    <row r="89" spans="1:10" s="301" customFormat="1" x14ac:dyDescent="0.2">
      <c r="A89" s="407"/>
      <c r="B89" s="408"/>
      <c r="C89" s="409"/>
      <c r="D89" s="408"/>
      <c r="E89" s="409"/>
      <c r="F89" s="408"/>
      <c r="G89" s="409"/>
      <c r="H89" s="408"/>
      <c r="I89" s="411"/>
      <c r="J89" s="410"/>
    </row>
    <row r="90" spans="1:10" s="301" customFormat="1" x14ac:dyDescent="0.2">
      <c r="A90" s="407"/>
      <c r="B90" s="408"/>
      <c r="C90" s="409"/>
      <c r="D90" s="408"/>
      <c r="E90" s="409"/>
      <c r="F90" s="408"/>
      <c r="G90" s="409"/>
      <c r="H90" s="408"/>
      <c r="I90" s="411"/>
      <c r="J90" s="410"/>
    </row>
    <row r="91" spans="1:10" s="301" customFormat="1" x14ac:dyDescent="0.2">
      <c r="A91" s="407"/>
      <c r="B91" s="408"/>
      <c r="C91" s="409"/>
      <c r="D91" s="408"/>
      <c r="E91" s="409"/>
      <c r="F91" s="408"/>
      <c r="G91" s="409"/>
      <c r="H91" s="408"/>
      <c r="I91" s="411"/>
      <c r="J91" s="410"/>
    </row>
    <row r="92" spans="1:10" s="301" customFormat="1" x14ac:dyDescent="0.2">
      <c r="A92" s="407"/>
      <c r="B92" s="408"/>
      <c r="C92" s="409"/>
      <c r="D92" s="408"/>
      <c r="E92" s="409"/>
      <c r="F92" s="408"/>
      <c r="G92" s="409"/>
      <c r="H92" s="408"/>
      <c r="I92" s="411"/>
      <c r="J92" s="410"/>
    </row>
    <row r="93" spans="1:10" s="301" customFormat="1" x14ac:dyDescent="0.2">
      <c r="A93" s="407"/>
      <c r="B93" s="408"/>
      <c r="C93" s="409"/>
      <c r="D93" s="408"/>
      <c r="E93" s="409"/>
      <c r="F93" s="408"/>
      <c r="G93" s="409"/>
      <c r="H93" s="408"/>
      <c r="I93" s="411"/>
      <c r="J93" s="410"/>
    </row>
    <row r="94" spans="1:10" s="301" customFormat="1" x14ac:dyDescent="0.2">
      <c r="A94" s="407"/>
      <c r="B94" s="408"/>
      <c r="C94" s="409"/>
      <c r="D94" s="408"/>
      <c r="E94" s="409"/>
      <c r="F94" s="408"/>
      <c r="G94" s="409"/>
      <c r="H94" s="408"/>
      <c r="I94" s="411"/>
      <c r="J94" s="410"/>
    </row>
    <row r="95" spans="1:10" s="301" customFormat="1" x14ac:dyDescent="0.2">
      <c r="A95" s="407"/>
      <c r="B95" s="408"/>
      <c r="C95" s="409"/>
      <c r="D95" s="408"/>
      <c r="E95" s="409"/>
      <c r="F95" s="408"/>
      <c r="G95" s="409"/>
      <c r="H95" s="408"/>
      <c r="I95" s="411"/>
      <c r="J95" s="410"/>
    </row>
    <row r="96" spans="1:10" s="301" customFormat="1" x14ac:dyDescent="0.2">
      <c r="A96" s="407"/>
      <c r="B96" s="408"/>
      <c r="C96" s="409"/>
      <c r="D96" s="408"/>
      <c r="E96" s="409"/>
      <c r="F96" s="408"/>
      <c r="G96" s="409"/>
      <c r="H96" s="408"/>
      <c r="I96" s="411"/>
      <c r="J96" s="410"/>
    </row>
    <row r="97" spans="1:10" s="301" customFormat="1" x14ac:dyDescent="0.2">
      <c r="A97" s="407"/>
      <c r="B97" s="408"/>
      <c r="C97" s="409"/>
      <c r="D97" s="408"/>
      <c r="E97" s="409"/>
      <c r="F97" s="408"/>
      <c r="G97" s="409"/>
      <c r="H97" s="408"/>
      <c r="I97" s="411"/>
      <c r="J97" s="410"/>
    </row>
    <row r="98" spans="1:10" s="301" customFormat="1" x14ac:dyDescent="0.2">
      <c r="A98" s="407"/>
      <c r="B98" s="408"/>
      <c r="C98" s="409"/>
      <c r="D98" s="408"/>
      <c r="E98" s="409"/>
      <c r="F98" s="408"/>
      <c r="G98" s="409"/>
      <c r="H98" s="408"/>
      <c r="I98" s="411"/>
      <c r="J98" s="410"/>
    </row>
    <row r="99" spans="1:10" s="301" customFormat="1" x14ac:dyDescent="0.2">
      <c r="A99" s="407"/>
      <c r="B99" s="408"/>
      <c r="C99" s="409"/>
      <c r="D99" s="408"/>
      <c r="E99" s="409"/>
      <c r="F99" s="408"/>
      <c r="G99" s="409"/>
      <c r="H99" s="408"/>
      <c r="I99" s="411"/>
      <c r="J99" s="410"/>
    </row>
    <row r="100" spans="1:10" s="301" customFormat="1" x14ac:dyDescent="0.2">
      <c r="A100" s="407"/>
      <c r="B100" s="408"/>
      <c r="C100" s="409"/>
      <c r="D100" s="408"/>
      <c r="E100" s="409"/>
      <c r="F100" s="408"/>
      <c r="G100" s="409"/>
      <c r="H100" s="408"/>
      <c r="I100" s="411"/>
      <c r="J100" s="410"/>
    </row>
    <row r="101" spans="1:10" s="301" customFormat="1" x14ac:dyDescent="0.2">
      <c r="A101" s="407"/>
      <c r="B101" s="408"/>
      <c r="C101" s="409"/>
      <c r="D101" s="408"/>
      <c r="E101" s="409"/>
      <c r="F101" s="408"/>
      <c r="G101" s="409"/>
      <c r="H101" s="408"/>
      <c r="I101" s="411"/>
      <c r="J101" s="410"/>
    </row>
    <row r="102" spans="1:10" s="301" customFormat="1" x14ac:dyDescent="0.2">
      <c r="A102" s="407"/>
      <c r="B102" s="408"/>
      <c r="C102" s="409"/>
      <c r="D102" s="408"/>
      <c r="E102" s="409"/>
      <c r="F102" s="408"/>
      <c r="G102" s="409"/>
      <c r="H102" s="408"/>
      <c r="I102" s="411"/>
      <c r="J102" s="410"/>
    </row>
    <row r="103" spans="1:10" s="301" customFormat="1" x14ac:dyDescent="0.2">
      <c r="A103" s="407"/>
      <c r="B103" s="408"/>
      <c r="C103" s="409"/>
      <c r="D103" s="408"/>
      <c r="E103" s="409"/>
      <c r="F103" s="408"/>
      <c r="G103" s="409"/>
      <c r="H103" s="408"/>
      <c r="I103" s="411"/>
      <c r="J103" s="410"/>
    </row>
    <row r="104" spans="1:10" s="301" customFormat="1" x14ac:dyDescent="0.2">
      <c r="A104" s="407"/>
      <c r="B104" s="408"/>
      <c r="C104" s="409"/>
      <c r="D104" s="408"/>
      <c r="E104" s="409"/>
      <c r="F104" s="408"/>
      <c r="G104" s="409"/>
      <c r="H104" s="408"/>
      <c r="I104" s="411"/>
      <c r="J104" s="410"/>
    </row>
    <row r="105" spans="1:10" s="301" customFormat="1" x14ac:dyDescent="0.2">
      <c r="A105" s="407"/>
      <c r="B105" s="408"/>
      <c r="C105" s="409"/>
      <c r="D105" s="408"/>
      <c r="E105" s="409"/>
      <c r="F105" s="408"/>
      <c r="G105" s="409"/>
      <c r="H105" s="408"/>
      <c r="I105" s="411"/>
      <c r="J105" s="410"/>
    </row>
    <row r="106" spans="1:10" s="301" customFormat="1" x14ac:dyDescent="0.2">
      <c r="A106" s="407"/>
    </row>
    <row r="107" spans="1:10" s="301" customFormat="1" x14ac:dyDescent="0.2">
      <c r="A107" s="407"/>
      <c r="B107" s="408"/>
      <c r="C107" s="409"/>
      <c r="D107" s="408"/>
      <c r="E107" s="409"/>
      <c r="F107" s="408"/>
      <c r="G107" s="409"/>
      <c r="H107" s="408"/>
      <c r="I107" s="411"/>
      <c r="J107" s="410"/>
    </row>
    <row r="108" spans="1:10" s="301" customFormat="1" x14ac:dyDescent="0.2">
      <c r="A108" s="407"/>
      <c r="B108" s="408"/>
      <c r="C108" s="409"/>
      <c r="D108" s="408"/>
      <c r="E108" s="409"/>
      <c r="F108" s="408"/>
      <c r="G108" s="409"/>
      <c r="H108" s="408"/>
      <c r="I108" s="411"/>
      <c r="J108" s="410"/>
    </row>
    <row r="109" spans="1:10" s="301" customFormat="1" x14ac:dyDescent="0.2">
      <c r="A109" s="407"/>
      <c r="B109" s="408"/>
      <c r="C109" s="409"/>
      <c r="D109" s="408"/>
      <c r="E109" s="409"/>
      <c r="F109" s="408"/>
      <c r="G109" s="409"/>
      <c r="H109" s="408"/>
      <c r="I109" s="411"/>
      <c r="J109" s="410"/>
    </row>
    <row r="110" spans="1:10" s="301" customFormat="1" x14ac:dyDescent="0.2">
      <c r="A110" s="407"/>
      <c r="B110" s="408"/>
      <c r="C110" s="409"/>
      <c r="D110" s="408"/>
      <c r="E110" s="409"/>
      <c r="F110" s="408"/>
      <c r="G110" s="409"/>
      <c r="H110" s="408"/>
      <c r="I110" s="411"/>
      <c r="J110" s="410"/>
    </row>
    <row r="111" spans="1:10" s="301" customFormat="1" x14ac:dyDescent="0.2">
      <c r="A111" s="407"/>
      <c r="B111" s="408"/>
      <c r="C111" s="409"/>
      <c r="D111" s="408"/>
      <c r="E111" s="409"/>
      <c r="F111" s="408"/>
      <c r="G111" s="409"/>
      <c r="H111" s="408"/>
      <c r="I111" s="411"/>
      <c r="J111" s="410"/>
    </row>
    <row r="112" spans="1:10" s="301" customFormat="1" x14ac:dyDescent="0.2">
      <c r="A112" s="407"/>
      <c r="B112" s="408"/>
      <c r="C112" s="409"/>
      <c r="D112" s="408"/>
      <c r="E112" s="409"/>
      <c r="F112" s="408"/>
      <c r="G112" s="409"/>
      <c r="H112" s="408"/>
      <c r="I112" s="411"/>
      <c r="J112" s="410"/>
    </row>
    <row r="113" spans="1:10" s="301" customFormat="1" x14ac:dyDescent="0.2">
      <c r="A113" s="407"/>
      <c r="B113" s="408"/>
      <c r="C113" s="409"/>
      <c r="D113" s="408"/>
      <c r="E113" s="409"/>
      <c r="F113" s="408"/>
      <c r="G113" s="409"/>
      <c r="H113" s="408"/>
      <c r="I113" s="411"/>
      <c r="J113" s="410"/>
    </row>
    <row r="114" spans="1:10" s="301" customFormat="1" x14ac:dyDescent="0.2">
      <c r="A114" s="407"/>
      <c r="B114" s="408"/>
      <c r="C114" s="409"/>
      <c r="D114" s="408"/>
      <c r="E114" s="409"/>
      <c r="F114" s="408"/>
      <c r="G114" s="409"/>
      <c r="H114" s="408"/>
      <c r="I114" s="411"/>
      <c r="J114" s="410"/>
    </row>
    <row r="115" spans="1:10" s="301" customFormat="1" x14ac:dyDescent="0.2">
      <c r="A115" s="407"/>
      <c r="B115" s="408"/>
      <c r="C115" s="409"/>
      <c r="D115" s="408"/>
      <c r="E115" s="409"/>
      <c r="F115" s="408"/>
      <c r="G115" s="409"/>
      <c r="H115" s="408"/>
      <c r="I115" s="411"/>
      <c r="J115" s="410"/>
    </row>
    <row r="116" spans="1:10" s="301" customFormat="1" x14ac:dyDescent="0.2">
      <c r="A116" s="407"/>
      <c r="B116" s="408"/>
      <c r="C116" s="409"/>
      <c r="D116" s="408"/>
      <c r="E116" s="409"/>
      <c r="F116" s="408"/>
      <c r="G116" s="409"/>
      <c r="H116" s="408"/>
      <c r="I116" s="411"/>
      <c r="J116" s="410"/>
    </row>
    <row r="117" spans="1:10" s="301" customFormat="1" x14ac:dyDescent="0.2">
      <c r="A117" s="407"/>
      <c r="B117" s="408"/>
      <c r="C117" s="409"/>
      <c r="D117" s="408"/>
      <c r="E117" s="409"/>
      <c r="F117" s="408"/>
      <c r="G117" s="409"/>
      <c r="H117" s="408"/>
      <c r="I117" s="411"/>
      <c r="J117" s="410"/>
    </row>
    <row r="118" spans="1:10" s="301" customFormat="1" x14ac:dyDescent="0.2">
      <c r="A118" s="407"/>
      <c r="B118" s="408"/>
      <c r="C118" s="409"/>
      <c r="D118" s="408"/>
      <c r="E118" s="409"/>
      <c r="F118" s="408"/>
      <c r="G118" s="409"/>
      <c r="H118" s="408"/>
      <c r="I118" s="411"/>
      <c r="J118" s="410"/>
    </row>
    <row r="119" spans="1:10" s="301" customFormat="1" x14ac:dyDescent="0.2">
      <c r="A119" s="407"/>
      <c r="B119" s="408"/>
      <c r="C119" s="409"/>
      <c r="D119" s="408"/>
      <c r="E119" s="409"/>
      <c r="F119" s="408"/>
      <c r="G119" s="409"/>
      <c r="H119" s="408"/>
      <c r="I119" s="411"/>
      <c r="J119" s="410"/>
    </row>
    <row r="120" spans="1:10" s="301" customFormat="1" x14ac:dyDescent="0.2">
      <c r="A120" s="407"/>
      <c r="B120" s="408"/>
      <c r="C120" s="409"/>
      <c r="D120" s="408"/>
      <c r="E120" s="409"/>
      <c r="F120" s="408"/>
      <c r="G120" s="409"/>
      <c r="H120" s="408"/>
      <c r="I120" s="411"/>
      <c r="J120" s="410"/>
    </row>
    <row r="121" spans="1:10" s="301" customFormat="1" x14ac:dyDescent="0.2">
      <c r="A121" s="407"/>
      <c r="B121" s="408"/>
      <c r="C121" s="409"/>
      <c r="D121" s="408"/>
      <c r="E121" s="409"/>
      <c r="F121" s="408"/>
      <c r="G121" s="409"/>
      <c r="H121" s="408"/>
      <c r="I121" s="411"/>
      <c r="J121" s="410"/>
    </row>
    <row r="122" spans="1:10" s="301" customFormat="1" x14ac:dyDescent="0.2">
      <c r="A122" s="407"/>
      <c r="B122" s="408"/>
      <c r="C122" s="409"/>
      <c r="D122" s="408"/>
      <c r="E122" s="409"/>
      <c r="F122" s="408"/>
      <c r="G122" s="409"/>
      <c r="H122" s="408"/>
      <c r="I122" s="411"/>
      <c r="J122" s="410"/>
    </row>
    <row r="123" spans="1:10" s="301" customFormat="1" x14ac:dyDescent="0.2">
      <c r="A123" s="407"/>
      <c r="B123" s="408"/>
      <c r="C123" s="409"/>
      <c r="D123" s="408"/>
      <c r="E123" s="409"/>
      <c r="F123" s="408"/>
      <c r="G123" s="409"/>
      <c r="H123" s="408"/>
      <c r="I123" s="411"/>
      <c r="J123" s="410"/>
    </row>
    <row r="124" spans="1:10" s="301" customFormat="1" x14ac:dyDescent="0.2">
      <c r="A124" s="407"/>
      <c r="B124" s="408"/>
      <c r="C124" s="409"/>
      <c r="D124" s="408"/>
      <c r="E124" s="409"/>
      <c r="F124" s="408"/>
      <c r="G124" s="409"/>
      <c r="H124" s="408"/>
      <c r="I124" s="411"/>
      <c r="J124" s="410"/>
    </row>
    <row r="125" spans="1:10" s="301" customFormat="1" x14ac:dyDescent="0.2">
      <c r="A125" s="407"/>
      <c r="B125" s="408"/>
      <c r="C125" s="409"/>
      <c r="D125" s="408"/>
      <c r="E125" s="409"/>
      <c r="F125" s="408"/>
      <c r="G125" s="409"/>
      <c r="H125" s="408"/>
      <c r="I125" s="411"/>
      <c r="J125" s="410"/>
    </row>
    <row r="126" spans="1:10" s="301" customFormat="1" x14ac:dyDescent="0.2">
      <c r="A126" s="407"/>
      <c r="B126" s="408"/>
      <c r="C126" s="409"/>
      <c r="D126" s="408"/>
      <c r="E126" s="409"/>
      <c r="F126" s="408"/>
      <c r="G126" s="409"/>
      <c r="H126" s="408"/>
      <c r="I126" s="411"/>
      <c r="J126" s="410"/>
    </row>
    <row r="127" spans="1:10" s="301" customFormat="1" x14ac:dyDescent="0.2">
      <c r="A127" s="407"/>
      <c r="B127" s="408"/>
      <c r="C127" s="409"/>
      <c r="D127" s="408"/>
      <c r="E127" s="409"/>
      <c r="F127" s="408"/>
      <c r="G127" s="409"/>
      <c r="H127" s="408"/>
      <c r="I127" s="411"/>
      <c r="J127" s="410"/>
    </row>
    <row r="128" spans="1:10" s="301" customFormat="1" x14ac:dyDescent="0.2">
      <c r="A128" s="407"/>
      <c r="B128" s="408"/>
      <c r="C128" s="409"/>
      <c r="D128" s="408"/>
      <c r="E128" s="409"/>
      <c r="F128" s="408"/>
      <c r="G128" s="409"/>
      <c r="H128" s="408"/>
      <c r="I128" s="411"/>
      <c r="J128" s="410"/>
    </row>
    <row r="129" spans="1:10" s="301" customFormat="1" x14ac:dyDescent="0.2">
      <c r="A129" s="407"/>
      <c r="B129" s="408"/>
      <c r="C129" s="409"/>
      <c r="D129" s="408"/>
      <c r="E129" s="409"/>
      <c r="F129" s="408"/>
      <c r="G129" s="409"/>
      <c r="H129" s="408"/>
      <c r="I129" s="411"/>
      <c r="J129" s="410"/>
    </row>
    <row r="130" spans="1:10" s="301" customFormat="1" x14ac:dyDescent="0.2">
      <c r="A130" s="407"/>
      <c r="B130" s="408"/>
      <c r="C130" s="409"/>
      <c r="D130" s="408"/>
      <c r="E130" s="409"/>
      <c r="F130" s="408"/>
      <c r="G130" s="409"/>
      <c r="H130" s="408"/>
      <c r="I130" s="411"/>
      <c r="J130" s="410"/>
    </row>
    <row r="131" spans="1:10" s="301" customFormat="1" x14ac:dyDescent="0.2">
      <c r="A131" s="407"/>
      <c r="B131" s="408"/>
      <c r="C131" s="409"/>
      <c r="D131" s="408"/>
      <c r="E131" s="409"/>
      <c r="F131" s="408"/>
      <c r="G131" s="409"/>
      <c r="H131" s="408"/>
      <c r="I131" s="411"/>
      <c r="J131" s="410"/>
    </row>
    <row r="132" spans="1:10" s="301" customFormat="1" x14ac:dyDescent="0.2"/>
    <row r="133" spans="1:10" s="301" customFormat="1" x14ac:dyDescent="0.2"/>
    <row r="134" spans="1:10" s="301" customFormat="1" x14ac:dyDescent="0.2"/>
  </sheetData>
  <mergeCells count="1">
    <mergeCell ref="A46:X46"/>
  </mergeCells>
  <printOptions horizontalCentered="1" verticalCentered="1"/>
  <pageMargins left="0.15748031496062992" right="0.15748031496062992" top="0.27559055118110237" bottom="0.15748031496062992" header="0.15748031496062992" footer="0.15748031496062992"/>
  <pageSetup paperSize="9" scale="95" fitToWidth="0" fitToHeight="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Environmental Statistics chapter 11-2016</EnglishTitle>
    <PublishingRollupImage xmlns="http://schemas.microsoft.com/sharepoint/v3" xsi:nil="true"/>
    <TaxCatchAll xmlns="b1657202-86a7-46c3-ba71-02bb0da5a392"/>
    <DocType xmlns="b1657202-86a7-46c3-ba71-02bb0da5a392">
      <Value>Publication</Value>
    </DocType>
    <DocumentDescription xmlns="b1657202-86a7-46c3-ba71-02bb0da5a392">الاحصاءات البيئية الفصل الحادي عشر2016</DocumentDescription>
    <TaxKeywordTaxHTField xmlns="b1657202-86a7-46c3-ba71-02bb0da5a392">
      <Terms xmlns="http://schemas.microsoft.com/office/infopath/2007/PartnerControls"/>
    </TaxKeywordTaxHTField>
    <Year xmlns="b1657202-86a7-46c3-ba71-02bb0da5a392">2016</Year>
    <PublishingStartDate xmlns="http://schemas.microsoft.com/sharepoint/v3">2017-11-12T21:00:00+00:00</PublishingStartDate>
    <Visible xmlns="b1657202-86a7-46c3-ba71-02bb0da5a392">true</Visible>
    <ArabicTitle xmlns="b1657202-86a7-46c3-ba71-02bb0da5a392">الاحصاءات البيئية الفصل الحادي عشر2016</ArabicTitle>
    <DocumentDescription0 xmlns="423524d6-f9d7-4b47-aadf-7b8f6888b7b0">Environmental Statistics chapter 11-2016</DocumentDescription0>
    <DocPeriodicity xmlns="423524d6-f9d7-4b47-aadf-7b8f6888b7b0">Annual</DocPeriodicity>
  </documentManagement>
</p:properties>
</file>

<file path=customXml/itemProps1.xml><?xml version="1.0" encoding="utf-8"?>
<ds:datastoreItem xmlns:ds="http://schemas.openxmlformats.org/officeDocument/2006/customXml" ds:itemID="{0B3AF57C-DC75-4306-BBAA-21C0B7F8E50E}"/>
</file>

<file path=customXml/itemProps2.xml><?xml version="1.0" encoding="utf-8"?>
<ds:datastoreItem xmlns:ds="http://schemas.openxmlformats.org/officeDocument/2006/customXml" ds:itemID="{85D2972E-56F1-47B5-85C3-1FF4F6798063}"/>
</file>

<file path=customXml/itemProps3.xml><?xml version="1.0" encoding="utf-8"?>
<ds:datastoreItem xmlns:ds="http://schemas.openxmlformats.org/officeDocument/2006/customXml" ds:itemID="{4D80011D-2827-458A-A1E5-4811D783B9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3</vt:i4>
      </vt:variant>
      <vt:variant>
        <vt:lpstr>Named Ranges</vt:lpstr>
      </vt:variant>
      <vt:variant>
        <vt:i4>31</vt:i4>
      </vt:variant>
    </vt:vector>
  </HeadingPairs>
  <TitlesOfParts>
    <vt:vector size="65" baseType="lpstr">
      <vt:lpstr>Cover</vt:lpstr>
      <vt:lpstr>التقديم</vt:lpstr>
      <vt:lpstr>219</vt:lpstr>
      <vt:lpstr>220</vt:lpstr>
      <vt:lpstr>221</vt:lpstr>
      <vt:lpstr>222</vt:lpstr>
      <vt:lpstr>223</vt:lpstr>
      <vt:lpstr>224</vt:lpstr>
      <vt:lpstr>GR-49</vt:lpstr>
      <vt:lpstr>225</vt:lpstr>
      <vt:lpstr>226</vt:lpstr>
      <vt:lpstr>227</vt:lpstr>
      <vt:lpstr>228</vt:lpstr>
      <vt:lpstr>229</vt:lpstr>
      <vt:lpstr>230</vt:lpstr>
      <vt:lpstr>231</vt:lpstr>
      <vt:lpstr>232</vt:lpstr>
      <vt:lpstr>233</vt:lpstr>
      <vt:lpstr>234</vt:lpstr>
      <vt:lpstr>235</vt:lpstr>
      <vt:lpstr>236</vt:lpstr>
      <vt:lpstr>2014_20</vt:lpstr>
      <vt:lpstr>237</vt:lpstr>
      <vt:lpstr>238</vt:lpstr>
      <vt:lpstr>239</vt:lpstr>
      <vt:lpstr>240</vt:lpstr>
      <vt:lpstr>241</vt:lpstr>
      <vt:lpstr>242</vt:lpstr>
      <vt:lpstr>243</vt:lpstr>
      <vt:lpstr>GR-52</vt:lpstr>
      <vt:lpstr>2014</vt:lpstr>
      <vt:lpstr>GR-48</vt:lpstr>
      <vt:lpstr>GR-50</vt:lpstr>
      <vt:lpstr>Gr-51</vt:lpstr>
      <vt:lpstr>'2014'!Print_Area</vt:lpstr>
      <vt:lpstr>'2014_20'!Print_Area</vt:lpstr>
      <vt:lpstr>'219'!Print_Area</vt:lpstr>
      <vt:lpstr>'220'!Print_Area</vt:lpstr>
      <vt:lpstr>'221'!Print_Area</vt:lpstr>
      <vt:lpstr>'222'!Print_Area</vt:lpstr>
      <vt:lpstr>'223'!Print_Area</vt:lpstr>
      <vt:lpstr>'224'!Print_Area</vt:lpstr>
      <vt:lpstr>'225'!Print_Area</vt:lpstr>
      <vt:lpstr>'226'!Print_Area</vt:lpstr>
      <vt:lpstr>'227'!Print_Area</vt:lpstr>
      <vt:lpstr>'228'!Print_Area</vt:lpstr>
      <vt:lpstr>'229'!Print_Area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'240'!Print_Area</vt:lpstr>
      <vt:lpstr>'241'!Print_Area</vt:lpstr>
      <vt:lpstr>'242'!Print_Area</vt:lpstr>
      <vt:lpstr>'243'!Print_Area</vt:lpstr>
      <vt:lpstr>Cover!Print_Area</vt:lpstr>
      <vt:lpstr>'GR-49'!Print_Area</vt:lpstr>
      <vt:lpstr>'GR-52'!Print_Area</vt:lpstr>
      <vt:lpstr>التقديم!Print_Area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Statistics chapter 11-2016</dc:title>
  <dc:creator>shaikha hamad al-hajri</dc:creator>
  <cp:keywords/>
  <cp:lastModifiedBy>Maryam mohamed Yaqoob</cp:lastModifiedBy>
  <cp:lastPrinted>2017-11-09T09:21:02Z</cp:lastPrinted>
  <dcterms:created xsi:type="dcterms:W3CDTF">2004-08-03T07:29:47Z</dcterms:created>
  <dcterms:modified xsi:type="dcterms:W3CDTF">2017-11-13T07:49:29Z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Environmental Statistics chapter 11-2016</vt:lpwstr>
  </property>
</Properties>
</file>